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95" windowWidth="15315" windowHeight="6915"/>
  </bookViews>
  <sheets>
    <sheet name="ΕΞΩΦΥΛΛΟ" sheetId="6" r:id="rId1"/>
    <sheet name="ΕΣΟΔΩΝ" sheetId="4" r:id="rId2"/>
    <sheet name="ΕΞΟΔΑ 30.11.2015" sheetId="1" r:id="rId3"/>
    <sheet name="ΕΞΩΦΥΛΛΟ ΕΙΣΗΓΗΤΙΚΗΣ" sheetId="9" r:id="rId4"/>
    <sheet name="ΕΙΣΗΓΗΤΙΚΗ" sheetId="8" r:id="rId5"/>
    <sheet name="Συνοπτικός Πίνακας" sheetId="7" r:id="rId6"/>
  </sheets>
  <definedNames>
    <definedName name="_xlnm.Print_Area" localSheetId="2">'ΕΞΟΔΑ 30.11.2015'!$A$1:$H$351</definedName>
    <definedName name="_xlnm.Print_Area" localSheetId="3">'ΕΞΩΦΥΛΛΟ ΕΙΣΗΓΗΤΙΚΗΣ'!$A$1:$N$36</definedName>
    <definedName name="_xlnm.Print_Area" localSheetId="1">ΕΣΟΔΩΝ!$A$1:$E$49</definedName>
    <definedName name="_xlnm.Print_Titles" localSheetId="2">'ΕΞΟΔΑ 30.11.2015'!$2:$3</definedName>
  </definedNames>
  <calcPr calcId="145621"/>
</workbook>
</file>

<file path=xl/calcChain.xml><?xml version="1.0" encoding="utf-8"?>
<calcChain xmlns="http://schemas.openxmlformats.org/spreadsheetml/2006/main">
  <c r="D180" i="8" l="1"/>
  <c r="D40" i="8"/>
  <c r="F62" i="7"/>
  <c r="E62" i="7"/>
  <c r="D62" i="7"/>
  <c r="F60" i="7"/>
  <c r="E60" i="7"/>
  <c r="D60" i="7"/>
  <c r="F58" i="7"/>
  <c r="F67" i="7" s="1"/>
  <c r="E58" i="7"/>
  <c r="D58" i="7"/>
  <c r="F55" i="7"/>
  <c r="E55" i="7"/>
  <c r="E67" i="7" s="1"/>
  <c r="D55" i="7"/>
  <c r="F51" i="7"/>
  <c r="E51" i="7"/>
  <c r="D51" i="7"/>
  <c r="F44" i="7"/>
  <c r="E44" i="7"/>
  <c r="D44" i="7"/>
  <c r="F36" i="7"/>
  <c r="E36" i="7"/>
  <c r="D36" i="7"/>
  <c r="F29" i="7"/>
  <c r="E29" i="7"/>
  <c r="D29" i="7"/>
  <c r="F27" i="7"/>
  <c r="E27" i="7"/>
  <c r="D27" i="7"/>
  <c r="F21" i="7"/>
  <c r="F32" i="7" s="1"/>
  <c r="E21" i="7"/>
  <c r="D21" i="7"/>
  <c r="F19" i="7"/>
  <c r="E19" i="7"/>
  <c r="E32" i="7" s="1"/>
  <c r="D19" i="7"/>
  <c r="F12" i="7"/>
  <c r="E12" i="7"/>
  <c r="D12" i="7"/>
  <c r="F9" i="7"/>
  <c r="E9" i="7"/>
  <c r="D9" i="7"/>
  <c r="D67" i="7" l="1"/>
  <c r="D32" i="7"/>
  <c r="E49" i="4"/>
  <c r="H351" i="1" l="1"/>
  <c r="G351" i="1" l="1"/>
  <c r="C49" i="4" l="1"/>
  <c r="D49" i="4" l="1"/>
  <c r="C7" i="1" l="1"/>
  <c r="C9" i="1"/>
  <c r="C13" i="1"/>
  <c r="C14" i="1"/>
  <c r="C15" i="1"/>
  <c r="C18" i="1"/>
  <c r="C19" i="1"/>
  <c r="C20" i="1"/>
  <c r="C24" i="1"/>
  <c r="C25" i="1"/>
  <c r="C27" i="1"/>
  <c r="C32" i="1"/>
  <c r="C33" i="1"/>
  <c r="C39" i="1"/>
  <c r="C50" i="1" s="1"/>
  <c r="C40" i="1"/>
  <c r="C42" i="1"/>
  <c r="C45" i="1"/>
  <c r="C47" i="1"/>
  <c r="C48" i="1"/>
  <c r="C54" i="1"/>
  <c r="C56" i="1"/>
  <c r="C62" i="1" s="1"/>
  <c r="C58" i="1"/>
  <c r="C59" i="1"/>
  <c r="C61" i="1"/>
  <c r="C68" i="1"/>
  <c r="C70" i="1" s="1"/>
  <c r="C69" i="1"/>
  <c r="C74" i="1"/>
  <c r="C76" i="1"/>
  <c r="C78" i="1"/>
  <c r="C81" i="1"/>
  <c r="C83" i="1"/>
  <c r="C86" i="1"/>
  <c r="C88" i="1"/>
  <c r="C91" i="1"/>
  <c r="C95" i="1"/>
  <c r="C99" i="1"/>
  <c r="C146" i="1" s="1"/>
  <c r="C101" i="1"/>
  <c r="C102" i="1"/>
  <c r="C104" i="1"/>
  <c r="C107" i="1"/>
  <c r="C109" i="1"/>
  <c r="C111" i="1"/>
  <c r="C115" i="1"/>
  <c r="C117" i="1"/>
  <c r="C118" i="1"/>
  <c r="C121" i="1"/>
  <c r="C123" i="1"/>
  <c r="C124" i="1"/>
  <c r="C126" i="1"/>
  <c r="C129" i="1"/>
  <c r="C132" i="1"/>
  <c r="C133" i="1"/>
  <c r="C137" i="1"/>
  <c r="C138" i="1"/>
  <c r="C140" i="1"/>
  <c r="C142" i="1"/>
  <c r="C144" i="1"/>
  <c r="C151" i="1"/>
  <c r="C160" i="1" s="1"/>
  <c r="C152" i="1"/>
  <c r="C153" i="1"/>
  <c r="C155" i="1"/>
  <c r="C158" i="1"/>
  <c r="C159" i="1"/>
  <c r="C166" i="1"/>
  <c r="C174" i="1" s="1"/>
  <c r="C169" i="1"/>
  <c r="C172" i="1"/>
  <c r="C178" i="1"/>
  <c r="C180" i="1"/>
  <c r="C184" i="1"/>
  <c r="C189" i="1" s="1"/>
  <c r="C187" i="1"/>
  <c r="C193" i="1"/>
  <c r="C194" i="1" s="1"/>
  <c r="C198" i="1"/>
  <c r="C206" i="1" s="1"/>
  <c r="C201" i="1"/>
  <c r="C204" i="1"/>
  <c r="C210" i="1"/>
  <c r="C212" i="1" s="1"/>
  <c r="C218" i="1"/>
  <c r="C220" i="1" s="1"/>
  <c r="C225" i="1"/>
  <c r="C226" i="1" s="1"/>
  <c r="C230" i="1"/>
  <c r="C235" i="1" s="1"/>
  <c r="C241" i="1"/>
  <c r="C243" i="1" s="1"/>
  <c r="C247" i="1"/>
  <c r="C251" i="1"/>
  <c r="C253" i="1"/>
  <c r="C254" i="1"/>
  <c r="C256" i="1"/>
  <c r="C257" i="1"/>
  <c r="C258" i="1"/>
  <c r="C260" i="1"/>
  <c r="C264" i="1"/>
  <c r="C267" i="1"/>
  <c r="C268" i="1"/>
  <c r="C269" i="1"/>
  <c r="C270" i="1"/>
  <c r="C271" i="1"/>
  <c r="C273" i="1"/>
  <c r="C274" i="1"/>
  <c r="C275" i="1"/>
  <c r="C288" i="1" s="1"/>
  <c r="C276" i="1"/>
  <c r="C278" i="1"/>
  <c r="C279" i="1"/>
  <c r="C280" i="1"/>
  <c r="C283" i="1"/>
  <c r="C284" i="1"/>
  <c r="C286" i="1"/>
  <c r="C287" i="1"/>
  <c r="C305" i="1"/>
  <c r="C317" i="1" s="1"/>
  <c r="C306" i="1"/>
  <c r="C309" i="1"/>
  <c r="C311" i="1"/>
  <c r="C312" i="1"/>
  <c r="C314" i="1"/>
  <c r="C328" i="1"/>
  <c r="C332" i="1"/>
  <c r="C342" i="1" s="1"/>
  <c r="C335" i="1"/>
  <c r="C338" i="1"/>
  <c r="C340" i="1"/>
  <c r="C341" i="1"/>
  <c r="C348" i="1"/>
  <c r="F351" i="1"/>
  <c r="C349" i="1" l="1"/>
  <c r="C236" i="1"/>
  <c r="C316" i="1"/>
  <c r="C213" i="1"/>
  <c r="C161" i="1"/>
  <c r="C289" i="1"/>
  <c r="C351" i="1" l="1"/>
</calcChain>
</file>

<file path=xl/sharedStrings.xml><?xml version="1.0" encoding="utf-8"?>
<sst xmlns="http://schemas.openxmlformats.org/spreadsheetml/2006/main" count="1376" uniqueCount="907">
  <si>
    <t>ΣΥΝΟΛΟ  ΕΞΟΔΩΝ</t>
  </si>
  <si>
    <t xml:space="preserve">ΣΥΝΟΛΟ   Κ.Α.  9000             </t>
  </si>
  <si>
    <t>ΣΥΝΟΛΟ Κ.Α. 9900</t>
  </si>
  <si>
    <t>Δαπάνες από εκτέλεση Ευρωπαϊκών Προγραμμάτων</t>
  </si>
  <si>
    <t>9919.02</t>
  </si>
  <si>
    <t>9919.01</t>
  </si>
  <si>
    <t>Επενδύσεις από έσοδα της Ευρωπαϊκής Ένωσης</t>
  </si>
  <si>
    <t>9910</t>
  </si>
  <si>
    <t>ΛΟΙΠΕΣ ΕΠΕΝΔΥΣΕΙΣ</t>
  </si>
  <si>
    <t>9900</t>
  </si>
  <si>
    <t>ΣΥΝΟΛΟ   Κ.Α.  9700</t>
  </si>
  <si>
    <t>Επιστημονικές μελέτες και έρευνες μη ειδικά κατονομαζόμενες</t>
  </si>
  <si>
    <t>9769</t>
  </si>
  <si>
    <t>Μελέτες και έρευνες για εκτέλεση έργων</t>
  </si>
  <si>
    <t>9762</t>
  </si>
  <si>
    <t>Επιστημονικές μελέτες και έρευνες</t>
  </si>
  <si>
    <t>9761.02</t>
  </si>
  <si>
    <t>9761.01</t>
  </si>
  <si>
    <t>Μελέτες, έρευνες, πειραματικές εργασίες</t>
  </si>
  <si>
    <t>9760</t>
  </si>
  <si>
    <t>Προμήθεια μηχανικού και λοιπού κεφαλαιουχικού εξοπλισμού που δεν κατονομάζεται ειδικά (Τράπεζα Πληροφοριών)</t>
  </si>
  <si>
    <t>9749.02</t>
  </si>
  <si>
    <t>9749.01</t>
  </si>
  <si>
    <t>Προμήθεια μηχανικού και λοιπού κεφαλαιουχικού εξοπλισμού</t>
  </si>
  <si>
    <t>9740</t>
  </si>
  <si>
    <t>Ανέγερση λοιπών κτιρίων και κάθε είδους εγκαταστάσεις σ' αυτά.</t>
  </si>
  <si>
    <t>9739.02</t>
  </si>
  <si>
    <t>9739.01</t>
  </si>
  <si>
    <t>Ανέγερση κτιρίων και κάθε είδους εγκαταστάσεων σ'αυτά.</t>
  </si>
  <si>
    <t>9730</t>
  </si>
  <si>
    <t>ΕΠΕΝΔΥΣΕΙΣ ΕΚΤΕΛΟΥΜΕΝΕΣ ΑΠΟ ΤΑ ΕΣΟΔΑ ΤΟΥ ΝΠΔΔ</t>
  </si>
  <si>
    <t>9700</t>
  </si>
  <si>
    <t>ΣΥΝΟΛΟ   Κ.Α.  9300</t>
  </si>
  <si>
    <t>Δαπάνες καλυπτόμενες από εθνικούς πόρους</t>
  </si>
  <si>
    <t>Δαπάνες καλυπτόμενες από συγχρηματοδοτούμενους πόρους</t>
  </si>
  <si>
    <t>Δαπάνες για εκτέλεση έργων Προγραμμάτων Δημοσίων Επενδύσεων</t>
  </si>
  <si>
    <t xml:space="preserve"> </t>
  </si>
  <si>
    <t>Εκτέλεση λοιπών έργων που δεν κατονομάζονται ειδικά</t>
  </si>
  <si>
    <t>Εκτέλεση Εργων</t>
  </si>
  <si>
    <t>9370</t>
  </si>
  <si>
    <t>ΕΠΕΝΔΥΣΕΙΣ ΕΚΤΕΛΟΥΜΕΝΕΣ ΜΕΣΩ ΤΟΥ ΠΡΟΥΠΟΛΟΓΙΣΜΟΥ ΔΗΜΟΣΙΩΝ ΕΠΕΝΔΥΣΕΩΝ</t>
  </si>
  <si>
    <t>9300</t>
  </si>
  <si>
    <t>ΠΛΗΡΩΜΕΣ ΓΙΑ ΕΠΕΝΔΥΣΕΙΣ</t>
  </si>
  <si>
    <t>9000</t>
  </si>
  <si>
    <t xml:space="preserve">ΣΥΝΟΛΟ   Κ.Α.  7000             </t>
  </si>
  <si>
    <t>ΣΥΝΟΛΟ   Κ.Α.  7100</t>
  </si>
  <si>
    <t>Προμήθεια λοιπών μηχανών γραφείου</t>
  </si>
  <si>
    <t>7129.02</t>
  </si>
  <si>
    <t>7129.01</t>
  </si>
  <si>
    <t>Προμήθεια μηχανημάτων εκτός από μηχανές γραφείου</t>
  </si>
  <si>
    <t>7127.02</t>
  </si>
  <si>
    <t>7127.01</t>
  </si>
  <si>
    <t>Προμήθεια φωτοτυπικών μηχανημάτων.</t>
  </si>
  <si>
    <t>7124</t>
  </si>
  <si>
    <t>Προμήθεια ηλεκτρονικών υπολογιστών, λογισμικού και λοιπού συναφούς βοηθητικού εξοπλισμού</t>
  </si>
  <si>
    <t>7123.02</t>
  </si>
  <si>
    <t>7123.01</t>
  </si>
  <si>
    <t>Προμήθεια μηχανικού εξοπλισμού υπηρεσιών</t>
  </si>
  <si>
    <t>7120</t>
  </si>
  <si>
    <t>Προμήθεια ηλεκτρικών συσκευών και μηχανημάτων κλιματισμού γραφείων</t>
  </si>
  <si>
    <t>7112.02</t>
  </si>
  <si>
    <t>7112.01</t>
  </si>
  <si>
    <t>Προμήθεια επίπλων.</t>
  </si>
  <si>
    <t>Προμήθεια επίπλων και ηλεκτρικών συσκευών</t>
  </si>
  <si>
    <t>7110</t>
  </si>
  <si>
    <t>ΠΡΟΜΗΘΕΙΑ ΑΓΑΘΩΝ ΔΙΑΡΚΟΥΣ ΧΡΗΣΗΣ</t>
  </si>
  <si>
    <t>7100</t>
  </si>
  <si>
    <t>ΚΕΦΑΛΑΙΑΚΕΣ  ΔΑΠΑΝΕΣ</t>
  </si>
  <si>
    <t>7000</t>
  </si>
  <si>
    <t>ΣΥΝΟΛΟ  Κ.Α 6000</t>
  </si>
  <si>
    <t>ΣΥΝΟΛΟ  Κ.Α 6100</t>
  </si>
  <si>
    <t>Χρεολύσια δανείων εσωτερικού</t>
  </si>
  <si>
    <t>6121.02</t>
  </si>
  <si>
    <t>6121.01</t>
  </si>
  <si>
    <t>Χρεολύσια</t>
  </si>
  <si>
    <t>6120</t>
  </si>
  <si>
    <t xml:space="preserve">Τόκοι δανείων εσωτερικού </t>
  </si>
  <si>
    <t>6111.02</t>
  </si>
  <si>
    <t>6111.01</t>
  </si>
  <si>
    <t>Τόκοι</t>
  </si>
  <si>
    <t>6110</t>
  </si>
  <si>
    <t>ΤΟΚΟΙ - ΧΡΕΟΛΥΣΙΑ</t>
  </si>
  <si>
    <t>6100</t>
  </si>
  <si>
    <t>ΚΙΝΗΣΗ  ΚΕΦΑΛΑΙΩΝ</t>
  </si>
  <si>
    <t>6000</t>
  </si>
  <si>
    <t xml:space="preserve">ΣΥΝΟΛΟ   Κ.Α.  3000             </t>
  </si>
  <si>
    <t>ΣΥΝΟΛΟ   Κ.Α.  3300</t>
  </si>
  <si>
    <t>Απόδοση ΦΠΑ που εισπράχθηκε για λογαρισμόσμό φυσικών προσώπων</t>
  </si>
  <si>
    <t xml:space="preserve">Απόδοση στο δημόσιο του ΦΠΑ </t>
  </si>
  <si>
    <t>Απόδοση για λσμο Δημοσιου (2%)</t>
  </si>
  <si>
    <t>Απόδοση  των εισπρ, που έγιναν υπέρ των ειδ.λ/σμών πρ.χρ.ασφάλισης μηχ/κων</t>
  </si>
  <si>
    <t>Απόδοση των εισπράξεων που έγιναν υπέρ των ειδ.λσμών προσθ.παροχών</t>
  </si>
  <si>
    <t>Απόδοση των εισπράξεων που έγιναν υπέρ Ειδικών Λογαριασμών</t>
  </si>
  <si>
    <t>3396</t>
  </si>
  <si>
    <t>Απόδοση των εισπράξεων που έγιναν για λογαριασμό φυσικών προσώπων</t>
  </si>
  <si>
    <t>Απόδοση για λογαριασμό ΝΠΔΔ</t>
  </si>
  <si>
    <t>Απόδοση των εισπρ, που έγιναν για το ΤΣΠΕΑΘ (Αγγελιόσημο από διαφημισεις)</t>
  </si>
  <si>
    <t>Απόδοση των εισπράξεων που έγιναν για λογαριασμό λοιπών ΝΠΔΔ κα αποκεντρωμένων Δημοσίων Υπηρεσιών</t>
  </si>
  <si>
    <t>Απόδοση χαρτ.ενοικίων</t>
  </si>
  <si>
    <t>Απόδοση χατρ.από αμοιβές τρίτων</t>
  </si>
  <si>
    <t>Απόδοση του εισπραχθέντος χαρτ.από εισπράξεις γενικά του ΤΕΕ</t>
  </si>
  <si>
    <t>Νοσοκομειακή περίθαλψη</t>
  </si>
  <si>
    <t>Αποδοση των εισπραξεων που εγιναν για λοσμο του Δημοσιου (2%)</t>
  </si>
  <si>
    <t>Απόδοση φόρου από προμήθειες του δημοσίου</t>
  </si>
  <si>
    <t>Απόδοση φόρου Γ πηγής</t>
  </si>
  <si>
    <t>Απόδοση φόρου εργολάβων</t>
  </si>
  <si>
    <t>Απόδοση φόρου ελευθ.επαγ/τών (Ζ πηγή )</t>
  </si>
  <si>
    <t>Απόδοση φόρου από μισθωτές υπηρεσίες (ΣΤ πηγή )</t>
  </si>
  <si>
    <t>Απόδοση των εισπράξεων που έγιναν για λογαριασμό του Δημοσίου</t>
  </si>
  <si>
    <t>Απόδοση των εισπράξεων που έγιναν γιά λογαριασμό του Δημοσίου, Αποκεντρωμένων Δημοσίων Υπηρεσιών, λοιπών ΝΠΔΔ, Ειδικών Λογαριασμών, Οργανισμών και φυσικών προσώπων</t>
  </si>
  <si>
    <t>3390</t>
  </si>
  <si>
    <t>Απόδοση στα λοιπά Ταμεία Αρωγης των εισπράξεων που έγιναν γι'αυτά</t>
  </si>
  <si>
    <t>Απόδοση στο Ταμείο Επικουρικής Ασφάλισης Δημοσίων Υπαλλήλων (ΤΕΑΔΥ)</t>
  </si>
  <si>
    <t>Απόδοση στα Ταμεία Αρωγής Υπαλλήλων και Στρατιωτικών των κρατήσεων που έγιναν γι' αυτά</t>
  </si>
  <si>
    <t>3360</t>
  </si>
  <si>
    <t>Απόδοση στους λοιπούς οργανισμούς των εισπράξεων που έγιναν γι' αυτούς</t>
  </si>
  <si>
    <t>Απόδοση στον Ο.Α.Ε.Δ. (1%)</t>
  </si>
  <si>
    <t>Απόδοση στους λοιπούς Οργανισμούς των εισπράξεων που έγιναν γι' αυτούς</t>
  </si>
  <si>
    <t>3350</t>
  </si>
  <si>
    <t>Απόδοση στό ΤΠΕΔΕ των εισπράξεων που έγιναν γι"αυτό</t>
  </si>
  <si>
    <t>Απόδοση στό ΚΥΤ από ποινές πειθ.συμβ.μελών ΤΕΕ</t>
  </si>
  <si>
    <t>Απόδοση στο ΚΥΤ από εισφορές υπαλλήλων ΤΕΕ</t>
  </si>
  <si>
    <t xml:space="preserve">Απόδοση στα λοιπά Ασφαλιστικά Ταμεία των εισπράξεων που έγιναν γι' αυτά </t>
  </si>
  <si>
    <t>3349</t>
  </si>
  <si>
    <t>Απόδοση στο ΤΣΜΕΔΕ των εισπράξεων για τον ιδιωτικό τομέα.</t>
  </si>
  <si>
    <t>Απόδοση στο ΤΣΜΕΔΕ των εισπράξεων που έγιναν γι' αυτό.</t>
  </si>
  <si>
    <t>Απόδοση στο ΤΣΜΕΔΕ των εισπράξεων που έγιναν γι' αυτό</t>
  </si>
  <si>
    <t>Απόδοση στο ΙΚΑ των εισπράξεων που έγιναν γι' αυτό</t>
  </si>
  <si>
    <t xml:space="preserve">Απόδοση στα Ασφαλιστικά Ταμεία </t>
  </si>
  <si>
    <t>3340</t>
  </si>
  <si>
    <t>Απόδοση στο  Τ.Π.Δ.Υ. των εισπράξεων που έγιναν γι' αυτό</t>
  </si>
  <si>
    <t>Απόδοση στα Ταμεία Πρόνοιας ή Αλληλοβοήθειας Υπαλλήλων και Στρατιωτικών των εισπράξεων που ενεργούνται γι' αυτά</t>
  </si>
  <si>
    <t>3320</t>
  </si>
  <si>
    <t>Απόδοση στο Μ.Τ.Π.Υ των εισπράξεων που έγιναν γι' αυτό</t>
  </si>
  <si>
    <t>3311</t>
  </si>
  <si>
    <t>Απόδοση σε Μετοχικά Ταμεία Υπαλλήλων και Στρατιωτικών των εισπράξεων που ενεργούνται γι' αυτά</t>
  </si>
  <si>
    <t>3310</t>
  </si>
  <si>
    <t>ΑΠΟΔΟΣΕΙΣ ΕΣΟΔΩΝ ΠΟΥ ΕΙΣΠΡΑΧΘΗΚΑΝ ΥΠΕΡ ΤΡΙΤΩΝ</t>
  </si>
  <si>
    <t>3300</t>
  </si>
  <si>
    <t>ΣΥΝΟΛΟ   Κ.Α.  3100</t>
  </si>
  <si>
    <t>Επιστροφές λοιπών περιπτώσεων που δεν κατονομάζονται ειδικά</t>
  </si>
  <si>
    <t>3199.02</t>
  </si>
  <si>
    <t>3199.01</t>
  </si>
  <si>
    <t>Επιστροφές από λοιπές περιπτώσεις</t>
  </si>
  <si>
    <t>3190</t>
  </si>
  <si>
    <t>ΕΠΙΣΤΡΟΦΕΣ ΟΣΩΝ ΕΙΣΠΡΑΧΘΗΚΑΝ ΧΩΡΙΣ ΝΑ ΟΦΕΙΛΟΝΤΑΙ</t>
  </si>
  <si>
    <t>3100</t>
  </si>
  <si>
    <t>ΠΛΗΡΩΜΕΣ ΑΝΤΙΚΡΙΖΟΜΕΝΕΣ ΑΠΟ ΠΡΑΓΜΑΤΟΠΟΙΟΥΜΕΝΑ ΕΣΟΔΑ</t>
  </si>
  <si>
    <t>3000</t>
  </si>
  <si>
    <t xml:space="preserve">ΣΥΝΟΛΟ   Κ.Α.  2000             </t>
  </si>
  <si>
    <t>ΣΥΝΟΛΟ   Κ.Α.  2500</t>
  </si>
  <si>
    <t xml:space="preserve">Επιχορηγήσεις και συνδρομές σε λοιπούς οργανισμούς ιδιωτικού δικαίου του εσωτερικού </t>
  </si>
  <si>
    <t>2529.02</t>
  </si>
  <si>
    <t>2529.01</t>
  </si>
  <si>
    <t>Επιχορηγήσεις και συνδρομές σε Οργανισμούς ιδιωτικού δικαίου του Εσωτερικού</t>
  </si>
  <si>
    <t>2520</t>
  </si>
  <si>
    <t>Επιχορηγήσεις και συνδρομές σε Οργανισμούς του εξωτερικού</t>
  </si>
  <si>
    <t>2511.02</t>
  </si>
  <si>
    <t>2511.01</t>
  </si>
  <si>
    <t>Επιχορηγήσεις σε Οργανισμούς του Εξωτερικού</t>
  </si>
  <si>
    <t>2510</t>
  </si>
  <si>
    <t>ΕΠΙΧΟΡΗΓΗΣΕΙΣ ΚΑΙ ΣΥΝΔΡΟΜΕΣ ΣΕ ΟΡΓΑΝΙΣΜΟΥΣ ΙΔΙΩΤΙΚΟΥ ΔΙΚΑΙΟΥ ΤΟΥ ΕΞΩΤΕΡΙΚΟΥ ΚΑΙ ΕΣΩΤΕΡΙΚΟΥ</t>
  </si>
  <si>
    <t>2500</t>
  </si>
  <si>
    <t>ΣΥΝΟΛΟ   Κ.Α.  2400</t>
  </si>
  <si>
    <t xml:space="preserve">Επιχορήγηση Περιφερειακών Τμημάτων ΤΕΕ </t>
  </si>
  <si>
    <t>Λοιπές επιχορηγήσεις, εισφορές και συνδρομές (ΠΤ/ΤΕΕ)</t>
  </si>
  <si>
    <t>Λοιπές επιχορηγήσεις και συνδρομές για ορισμένους ή μη σκοπούς</t>
  </si>
  <si>
    <t>2490</t>
  </si>
  <si>
    <t>ΕΠΙΧΟΡΗΓΗΣΕΙΣ ΚΑΙ ΣΥΝΔΡΟΜΕΣ ΣΕ ΝΠΔΔ, ΟΤΑ ΚΑΙ ΛΟΙΠΟΥΣ ΔΗΜΟΣΙΟΥΣ ΟΡΓΑΝΙΣΜΟΥΣ</t>
  </si>
  <si>
    <t>2400</t>
  </si>
  <si>
    <t>ΣΥΝΟΛΟ   Κ.Α.  2300</t>
  </si>
  <si>
    <t xml:space="preserve">Επιχορηγήσεις και συνδρομές για την πληρωμή λοιπών δαπανών διοίκησης και λειτουργίας (δαπάνες αρχαιρεσιών) </t>
  </si>
  <si>
    <t>2329.02</t>
  </si>
  <si>
    <t>2329.01</t>
  </si>
  <si>
    <t>Επιχορηγήσεις και συνδρομές για δαπάνες διοίκησης και λειτουργίας</t>
  </si>
  <si>
    <t>2320</t>
  </si>
  <si>
    <t>2300</t>
  </si>
  <si>
    <t>ΠΛΗΡΩΜΕΣ ΓΙΑ ΜΕΤΑΒΙΒΑΣΗ ΕΙΣΟΔΗΜΑΤΩΝ ΣΕ ΤΡΙΤΟΥΣ</t>
  </si>
  <si>
    <t>2000</t>
  </si>
  <si>
    <t xml:space="preserve">ΣΥΝΟΛΟ   Κ.Α.  1000             </t>
  </si>
  <si>
    <t>ΣΥΝΟΛΟ   Κ.Α.  1800</t>
  </si>
  <si>
    <t>Διάφορες προμήθειες που δεν κατονομάζονται ειδικά</t>
  </si>
  <si>
    <t>1899.02</t>
  </si>
  <si>
    <t>1899.01</t>
  </si>
  <si>
    <t>Διάφορες προμήθειες</t>
  </si>
  <si>
    <t>1890</t>
  </si>
  <si>
    <t>ΛΟΙΠΕΣ ΠΡΟΜΗΘΕΙΕΣ ΠΟΥ ΔΕΝ ΠΕΡΙΛΑΜΒΑΝΟΝΤΑΙ ΣΤΙΣ ΠΑΡΑΠΑΝΩ ΚΑΤΗΓΟΡΙΕΣ</t>
  </si>
  <si>
    <t>1800</t>
  </si>
  <si>
    <t>ΣΥΝΟΛΟ   Κ.Α.  1700</t>
  </si>
  <si>
    <t>Προμήθεια τηλεπικοινωνιακού υλικού που δεν κατονομάζεται ειδικά</t>
  </si>
  <si>
    <t>1779.02</t>
  </si>
  <si>
    <t>1779.01</t>
  </si>
  <si>
    <t>Προμήθεια τηλεπικοινωνιακού υλικού</t>
  </si>
  <si>
    <t>1770</t>
  </si>
  <si>
    <t>Προμήθεια φωτογραφικού και φωτοτυπικού υλικού.</t>
  </si>
  <si>
    <t>1731.02</t>
  </si>
  <si>
    <t>1731.01</t>
  </si>
  <si>
    <t>Προμήθεια φωτογραφικών και φωτοτυπικών υλικού</t>
  </si>
  <si>
    <t>1730</t>
  </si>
  <si>
    <t>Προμήθεια υλικού εκτυπώσεων και βιβλιοδετήσεων</t>
  </si>
  <si>
    <t>1719.02</t>
  </si>
  <si>
    <t>1719.01</t>
  </si>
  <si>
    <t>1710</t>
  </si>
  <si>
    <t>ΠΡΟΜΗΘΕΙΑ ΥΛΙΚΟΥ ΕΚΤΥΠΩΤΙΚΩΝ, ΒΙΒΛΙΟΔΕΤΙΚΩΝ, ΤΥΠΟΓΡΑΦΙΚΩΝ ΚΑΙ ΛΟΙΠΩΝ ΕΡΓΑΣΙΩΝ</t>
  </si>
  <si>
    <t>1700</t>
  </si>
  <si>
    <t>ΣΥΝΟΛΟ   Κ.Α.  1600</t>
  </si>
  <si>
    <t>Προμήθεια υγρών καυσίμων και λιπαντικών.</t>
  </si>
  <si>
    <t>Προμήθεια υγρών-στερεών καυσίμων, υγραερίων, φωταερίων, αερίων ψύξης.</t>
  </si>
  <si>
    <t>1610</t>
  </si>
  <si>
    <t>ΠΡΟΜΗΘΕΙΑ ΚΑΥΣΙΜΩΝ ΚΑΙ ΛΙΠΑΝΤΙΚΩΝ</t>
  </si>
  <si>
    <t>1600</t>
  </si>
  <si>
    <t>ΣΥΝΟΛΟ   Κ.Α.  1400</t>
  </si>
  <si>
    <t>Λοιπές προμήθειες ειδών συντήρησης κι επισκευής μηχανικού και λοιπού εξοπλισμού</t>
  </si>
  <si>
    <t>1439.02</t>
  </si>
  <si>
    <t>1439.01</t>
  </si>
  <si>
    <t>Προμήθεια ειδών συντήρησης και επισκευής μηχανικού και λοιπού εξοπλισμού</t>
  </si>
  <si>
    <t>1430</t>
  </si>
  <si>
    <t>Προμήθεια ειδών  συντήρησης και επισκευής λοιπών μονίμων εγκαταστάσεων</t>
  </si>
  <si>
    <t>1429.02</t>
  </si>
  <si>
    <t>1429.01</t>
  </si>
  <si>
    <t>Προμήθεια ειδών συντήρησης και επισκευής μονίμων εγκαταστάσεων</t>
  </si>
  <si>
    <t>1420</t>
  </si>
  <si>
    <t>ΠΡΟΜΗΘΕΙΑ ΕΙΔΩΝ ΣΥΝΤΗΡΗΣΗΣ ΚΙ ΕΠΙΣΚΕΥΗΣ ΑΓΑΘΩΝ ΔΙΑΡΚΟΥΣ ΧΡΗΣΗΣ</t>
  </si>
  <si>
    <t>1400</t>
  </si>
  <si>
    <t>ΣΥΝΟΛΟ   Κ.Α.  1300</t>
  </si>
  <si>
    <t>Προμήθεια ειδών καθαριότητας και ευπρεπισμού</t>
  </si>
  <si>
    <t>1381.02</t>
  </si>
  <si>
    <t>1381.01</t>
  </si>
  <si>
    <t>Είδη καθαριότητας και ευπρεπισμού</t>
  </si>
  <si>
    <t>1380</t>
  </si>
  <si>
    <t>ΕΙΔΗ ΥΓΙΕΙΝΗΣ, ΚΑΘΑΡΙΟΤΗΤΑΣ ΚΑΙ ΕΥΠΡΕΠΙΣΜΟΥ</t>
  </si>
  <si>
    <t>1300</t>
  </si>
  <si>
    <t>ΣΥΝΟΛΟ   Κ.Α.  1200</t>
  </si>
  <si>
    <t>Προμήθεια ηλεκτρικών λαμπτήρων.</t>
  </si>
  <si>
    <t>1292.02</t>
  </si>
  <si>
    <t>1292.01</t>
  </si>
  <si>
    <t>Λοιπές προμήθειες εξοπλισμού γραφείων, εργαστηρίων και εκμεταλεύσεων</t>
  </si>
  <si>
    <t>1290</t>
  </si>
  <si>
    <t>Προμήθεια γραφικής ύλης και μικροαντικειμένων γραφείου γενικά</t>
  </si>
  <si>
    <t>1261.02</t>
  </si>
  <si>
    <t>1261.01</t>
  </si>
  <si>
    <t>Προμήθεια γραφικής ύλης (και μικροαντικειμένων γραφείου γενικά)</t>
  </si>
  <si>
    <t>1260</t>
  </si>
  <si>
    <t>Προμήθεια βιβλίων, περιοδικών, εφημερίδων και λοιπών εκδόσεων.</t>
  </si>
  <si>
    <t>1259.02</t>
  </si>
  <si>
    <t>1259.01</t>
  </si>
  <si>
    <t>Προμήθεια βιβλίων και εντύπων γενικά</t>
  </si>
  <si>
    <t>1250</t>
  </si>
  <si>
    <t>ΕΞΟΠΛΙΣΜΟΣ ΓΡΑΦΕΙΩΝ, ΕΡΓΑΣΤΗΡΙΩΝ ΚΛΠ (ΕΚΤΟΣ ΑΠΟ ΤΗΝ ΠΡΟΜΗΘΕΙΑ ΕΠΙΠΛΩΝ &amp; ΣΚΕΥΩΝ)</t>
  </si>
  <si>
    <t>1200</t>
  </si>
  <si>
    <t>ΠΛΗΡΩΜΕΣ ΓΙΑ ΤΗΝ ΠΡΟΜΗΘΕΙΑ ΚΑΤΑΝΑΛΩΤΙΚΩΝ ΑΓΑΘΩΝ</t>
  </si>
  <si>
    <t>1000</t>
  </si>
  <si>
    <t xml:space="preserve">ΣΥΝΟΛΟ   Κ.Α.  0000             </t>
  </si>
  <si>
    <t>ΣΥΝΟΛΟ   Κ.Α.  0900</t>
  </si>
  <si>
    <t>Λοιπές δαπάνες ελέγχου και βεβαίωσης που δεν κατονομάζονται ειδικά</t>
  </si>
  <si>
    <t>0929</t>
  </si>
  <si>
    <t>Ποσοστά εισπρακτόρων γενικά</t>
  </si>
  <si>
    <t>0925</t>
  </si>
  <si>
    <t>Εξοδα βεβαίωσης και είσπραξης</t>
  </si>
  <si>
    <t>0920</t>
  </si>
  <si>
    <t>Φόρος Προστιθέμενης Αξίας για συμψηφισμό</t>
  </si>
  <si>
    <t>0913.02</t>
  </si>
  <si>
    <t>0913.01</t>
  </si>
  <si>
    <t>Τέλη</t>
  </si>
  <si>
    <t>0912.02</t>
  </si>
  <si>
    <t>0912.01</t>
  </si>
  <si>
    <t>Φόρος εισοδήματος από ακίνητα</t>
  </si>
  <si>
    <t>Φόροι διάφοροι.</t>
  </si>
  <si>
    <t>Φόροι</t>
  </si>
  <si>
    <t>Φόροι-Τέλη</t>
  </si>
  <si>
    <t>0910</t>
  </si>
  <si>
    <t>ΦΟΡΟΙ - ΤΕΛΗ - ΕΞΟΔΑ ΒΕΒΑΙΩΣΗΣ &amp; ΕΙΣΠΡΑΞΗΣ ΕΣΟΔΩΝ</t>
  </si>
  <si>
    <t>0900</t>
  </si>
  <si>
    <t>ΣΥΝΟΛΟ   Κ.Α.  0800</t>
  </si>
  <si>
    <t>Επιδόσεις, δημοσιεύσεις, προσκλήσεις κλπ.</t>
  </si>
  <si>
    <t>0896.02</t>
  </si>
  <si>
    <t>0896.01</t>
  </si>
  <si>
    <t xml:space="preserve">Δικαστικά έξοδα (περιλαμβάνονται εξοδα πτώχευσης, κατάσχεσης και συμβολαιογραφικά) </t>
  </si>
  <si>
    <t>0894.02</t>
  </si>
  <si>
    <t>0894.01</t>
  </si>
  <si>
    <t>Εκτέλεση δικαστικών αποφάσεων ή συμβιβαστικών πράξεων.</t>
  </si>
  <si>
    <t>0893.02</t>
  </si>
  <si>
    <t>0893.01</t>
  </si>
  <si>
    <t xml:space="preserve">Ασφάλιστρα και φύλακτρα ακινήτων, μεταφορικών,μέσων, μηχανικού εξοπλισμού, επίπλων, χρεωγράφων, ενεχύρων,  κλπ </t>
  </si>
  <si>
    <t>0892.02</t>
  </si>
  <si>
    <t>0892.01</t>
  </si>
  <si>
    <t>Εκτυπώσεις, εκδόσεις γενικά και βιβλιοδετήσεις</t>
  </si>
  <si>
    <t>Λοιπές δαπάνες</t>
  </si>
  <si>
    <t>0890</t>
  </si>
  <si>
    <t>Συντήρηση και επισκευή λοιπού εξοπλισμού</t>
  </si>
  <si>
    <t>0889.02</t>
  </si>
  <si>
    <t>0889.01</t>
  </si>
  <si>
    <t>Συντήρηση και επισκευή επίπλων και σκευών.</t>
  </si>
  <si>
    <t>Συντήρηση και επισκευή μεταφορικών μέσων ξηράς</t>
  </si>
  <si>
    <t>0881</t>
  </si>
  <si>
    <t>Συντήρηση και επισκευή μηχανικού και λοιπού εξοπλισμού</t>
  </si>
  <si>
    <t>0880</t>
  </si>
  <si>
    <t>Συντήρηση και επισκευή κτιρίων.</t>
  </si>
  <si>
    <t>0863.02</t>
  </si>
  <si>
    <t>0863.01</t>
  </si>
  <si>
    <t>Συντήρηση και επισκευή μονίμων εγκαταστάσεων</t>
  </si>
  <si>
    <t>0860</t>
  </si>
  <si>
    <t>Οργάνωση συνεδρίων, συμμετοχή σε συνέδρια</t>
  </si>
  <si>
    <t>0857.02</t>
  </si>
  <si>
    <t>0857.01</t>
  </si>
  <si>
    <t>Φιλοξενίες και δεξιώσεις</t>
  </si>
  <si>
    <t>0856.02</t>
  </si>
  <si>
    <t>0856.01</t>
  </si>
  <si>
    <t>Επιδείξεις,γιορτές και λοιπά θεάματα (περιλαμβάνονται βραβεία και έπαθλα)</t>
  </si>
  <si>
    <t>0855</t>
  </si>
  <si>
    <t>Διαφημίσεις και δημοσιεύσεις</t>
  </si>
  <si>
    <t>0851.02</t>
  </si>
  <si>
    <t>0851.01</t>
  </si>
  <si>
    <t>Δημόσιες Σχέσεις</t>
  </si>
  <si>
    <t>0850</t>
  </si>
  <si>
    <t>Δαπάνες καθαρισμού γραφείων</t>
  </si>
  <si>
    <t>0845.02</t>
  </si>
  <si>
    <t>0845.01</t>
  </si>
  <si>
    <t>Φωτισμός και κίνηση (με ηέκτρισμό ή φωταέριο)</t>
  </si>
  <si>
    <t>Υδρευση  και άρδευση</t>
  </si>
  <si>
    <t>Υδρευση-Αρδευση, Φωτισμός και Καθαριότητα</t>
  </si>
  <si>
    <t>0840</t>
  </si>
  <si>
    <t>Δαπάνες κινητής τηλεφωνίας</t>
  </si>
  <si>
    <t>0835.02</t>
  </si>
  <si>
    <t>0835.01</t>
  </si>
  <si>
    <t>Εξοδα τηλεπικοινωνιακών εγκαταστάσεων.</t>
  </si>
  <si>
    <t>0834</t>
  </si>
  <si>
    <t>Τηλεφωνικά, τηλεγραφικά και τηλετυπικά τέλη εσωτερικού.</t>
  </si>
  <si>
    <t>0832.02</t>
  </si>
  <si>
    <t>0832.01</t>
  </si>
  <si>
    <t>Ταχυδρομικά τέλη.</t>
  </si>
  <si>
    <t>0831.02</t>
  </si>
  <si>
    <t>0831.01</t>
  </si>
  <si>
    <t>Επικοινωνίες</t>
  </si>
  <si>
    <t>0830</t>
  </si>
  <si>
    <t>Λοιπές μεταφορές.</t>
  </si>
  <si>
    <t>0829.02</t>
  </si>
  <si>
    <t>0829.01</t>
  </si>
  <si>
    <t>Μεταφορές προσώπων και αγαθών</t>
  </si>
  <si>
    <t>0820</t>
  </si>
  <si>
    <t>Μισθώματα μηχανικού και λοιπού εξοπλισμού</t>
  </si>
  <si>
    <t>0817</t>
  </si>
  <si>
    <t>Μισθώματα μεταφορικών μέσων</t>
  </si>
  <si>
    <t>0815</t>
  </si>
  <si>
    <t>Ενοίκια κτιρίων και έξοδα κοινοχρήστων.</t>
  </si>
  <si>
    <t>Μισθώματα</t>
  </si>
  <si>
    <t>0810</t>
  </si>
  <si>
    <t>ΠΛΗΡΩΜΕΣ ΓΙΑ ΜΗ ΠΡΟΣΩΠΙΚΕΣ ΥΠΗΡΕΣΙΕΣ</t>
  </si>
  <si>
    <t>0800</t>
  </si>
  <si>
    <t>ΣΥΝΟΛΟ   Κ.Α.  0700</t>
  </si>
  <si>
    <t>Ημερήσια αποζημίωση για αποστολή στο εξωτερικό η μετάκληση απο το εξωτερικό προσώπων που δεν εχουν την υπαλληλική ιδιότητα</t>
  </si>
  <si>
    <t>0782.02</t>
  </si>
  <si>
    <t>0782.01</t>
  </si>
  <si>
    <t>Οδοιπορικά έξοδα για αποστολή στο εξωτερικό η μετάκληση από το εξωτερικό  προσώπων που δεν εχουν την υπαλληλική ιδιότητα</t>
  </si>
  <si>
    <t>0781.02</t>
  </si>
  <si>
    <t>0781.01</t>
  </si>
  <si>
    <t>Πληρωμές για αποστολή η μετακίνηση στο εξωτερικό προσώπων που δεν έχουν υπαλληλική ιδιότητα</t>
  </si>
  <si>
    <t>0780</t>
  </si>
  <si>
    <t>Ημερήσια αποζημίωση μετακίνησης για εκτέλεση υπηρεσίας στο εσωτερικό προσώπων που δεν έχουν υπαλληλική ιδιότητα</t>
  </si>
  <si>
    <t>0772.02</t>
  </si>
  <si>
    <t>0772.01</t>
  </si>
  <si>
    <t>Οδοιπορικά έξοδα μετακίνησης γιά εκτέλεση υπηρεσίας στο εσωτερικό προσώπων που δεν έχουν υπαλληλική ιδιότητα</t>
  </si>
  <si>
    <t>0771.02</t>
  </si>
  <si>
    <t>0771.01</t>
  </si>
  <si>
    <t>Πληρωμές για μετακίνηση στο εσωτερικό προσώπων που δεν έχουν την υπαλληλική ιδιότητα</t>
  </si>
  <si>
    <t>0770</t>
  </si>
  <si>
    <t>Ημερήσια αποζημίωση μετακίνησης για εκτέλεση υπηρεσίας υπαλλήλων από το εσωτερικό στο εξωτερικό ή και αντίστροφα</t>
  </si>
  <si>
    <t>0732.02</t>
  </si>
  <si>
    <t>0732.01</t>
  </si>
  <si>
    <t xml:space="preserve">Οδοιπορικά εξοδα μετακίνησης για εκτέλεση υπηρεσίας υπαλλήλων από το εσωτερικό  στο εξωτερικό ή και αντίστροφα </t>
  </si>
  <si>
    <t>0731.02</t>
  </si>
  <si>
    <t>0731.01</t>
  </si>
  <si>
    <t>Πληρωμές για αποστολή ή μετακίνηση υπαλλήλων στο εξωτερικό</t>
  </si>
  <si>
    <t>0730</t>
  </si>
  <si>
    <t>Ημερήσια αποζημίωση μετακίνησης για εκτέλεση υπηρεσίας στο εσωτερικό υπαλλήλων</t>
  </si>
  <si>
    <t>0721.02</t>
  </si>
  <si>
    <t>0721.01</t>
  </si>
  <si>
    <t>Ημερήσια αποζημίωση για μετακίνηση υπαλλήλων στο εσωτερικό</t>
  </si>
  <si>
    <t>0720</t>
  </si>
  <si>
    <t>Εξοδα κίνησης υπαλλήλων που μετακινούνται εντός έδρας γιά εκτέλεση υπηρεσίας</t>
  </si>
  <si>
    <t>Οδοιπορικά έξοδα μετακίνησης γιά εκτέλεση υπηρεσίας στό εσωτερικό υπαλλήλων</t>
  </si>
  <si>
    <t>0711.02</t>
  </si>
  <si>
    <t>0711.01</t>
  </si>
  <si>
    <t>Οδοιπορικά έξοδα για μετακίνηση υπαλλήλων στο εσωτερικό</t>
  </si>
  <si>
    <t>0710</t>
  </si>
  <si>
    <t>ΠΛΗΡΩΜΕΣ ΓΙΑ ΜΕΤΑΚΙΝΗΣΗ ΥΠΑΛΛΗΛΩΝ ΚΑΙ ΜΗ</t>
  </si>
  <si>
    <t>0700</t>
  </si>
  <si>
    <t>ΣΥΝΟΛΟ   Κ.Α.  0600</t>
  </si>
  <si>
    <t>Αποζημιώσεις απολυομένων-συνταξιοδοτουμενων εκτάκτων υπαλλήλων</t>
  </si>
  <si>
    <t>Αποζημιώσεις απολυομένων - συνταξιοδοτουμενων τακτικων υπαλλήλων</t>
  </si>
  <si>
    <t>Βοηθήματα εφ' άπαξ</t>
  </si>
  <si>
    <t>Παροχές Πρόνοιας</t>
  </si>
  <si>
    <t>0630</t>
  </si>
  <si>
    <t>ΑΣΦΑΛΙΣΤΙΚΕΣ ΠΑΡΟΧΕΣ</t>
  </si>
  <si>
    <t>0600</t>
  </si>
  <si>
    <t>ΣΥΝΟΛΟ   Κ.Α.  0500</t>
  </si>
  <si>
    <t>Εισφορές στο  Ταμείο Νομικών</t>
  </si>
  <si>
    <t>Εισφορες στο Τ.Σ.Π.Ε.Α.Θ</t>
  </si>
  <si>
    <t>Εισφορές στο ΚΥΤ από την μισθοδοσία προσωπικού</t>
  </si>
  <si>
    <t>Εισφορές στο ΤΣΜΕΔΕ απο την μισθοδοσία προσωπικού</t>
  </si>
  <si>
    <t>Εισφορές σε λοιπούς ασφαλιστικούς οργανισμούς</t>
  </si>
  <si>
    <t>Εισφορές στο ΙΚΑ</t>
  </si>
  <si>
    <t>Εργοδοτικές εισφορές για την κοινωνική ασφάλιση</t>
  </si>
  <si>
    <t>0550</t>
  </si>
  <si>
    <t>Λοιπές δαπάνες εκπαίδευσης</t>
  </si>
  <si>
    <t>Δαπάνες λειτουργίας ειδικών σχολών και σεμιναρίων</t>
  </si>
  <si>
    <t>ΣΥΜΜΕΤΟΧΗ ΤΟΥ ΝΠΔΔ ΣΤΗΝ ΚΟΙΝΩΝΙΚΗ ΠΡΟΝΟΙΑ,  ΑΣΦΑΛΙΣΗ, ΕΚΠΑΙΔΕΥΣΗ &amp; ΥΓΕΙΑ ΤΩΝ ΥΠΑΛΛΗΛΩΝ, ΤΩΝ ΣΥΝΤΑΞΙΟΥΧΩΝ &amp; ΤΩΝ ΟΙΚΟΓΕΝΕΙΩΝ ΤΟΥΣ ΚΑΘΩΣ ΚΑΙ ΤΩΝ ΣΠΟΥΔΑΣΤΩΝ ΓΕΝΙΚΑ</t>
  </si>
  <si>
    <t>0500</t>
  </si>
  <si>
    <t>ΣΥΝΟΛΟ   Κ.Α.  0400</t>
  </si>
  <si>
    <t>Λοιπές Αμοιβές Νομικών Προσώπων που εκτελούν ειδικές υπηρεσίες.</t>
  </si>
  <si>
    <t>0439.02</t>
  </si>
  <si>
    <t>0439.01</t>
  </si>
  <si>
    <t>Αμοιβές νομικών προσώπων ή Οργανισμών για τη μηχανογραφική επεξεργασία στοιχείων</t>
  </si>
  <si>
    <t>Αμοιβές και προμήθειες Τραπεζών.</t>
  </si>
  <si>
    <t>0431.02</t>
  </si>
  <si>
    <t>0431.01</t>
  </si>
  <si>
    <t>Με την ιδιότητα νομικού προσώπου</t>
  </si>
  <si>
    <t>0430</t>
  </si>
  <si>
    <t>Λοιπές αμοιβές φυσικών προσώπων εκτελούντων ειδικές υπηρεσίες.</t>
  </si>
  <si>
    <t>0429.02</t>
  </si>
  <si>
    <t>0429.01</t>
  </si>
  <si>
    <t>Με κάθε άλλη ιδιότητα φυσικού προσώπου</t>
  </si>
  <si>
    <t>0420</t>
  </si>
  <si>
    <t>Αμοιβές μεταφραστών και στενοδακτυλογράφων, που εκτελούν ειδικές υπηρεσίες με την ιδιότητα του ελεύθερου επαγγελματία</t>
  </si>
  <si>
    <t>Αμοιβές συγγραφέων και συντακτών</t>
  </si>
  <si>
    <t>Αμοιβές Νομικών, που εκτελούν ειδικές υπηρεσίες με την ιδιότητα του ελεύθερου επαγγελματία</t>
  </si>
  <si>
    <t>Με την ιδιότητα των ελευθέρων επαγγελματιών</t>
  </si>
  <si>
    <t>0410</t>
  </si>
  <si>
    <t>ΑΜΟΙΒΕΣ ΟΣΩΝ ΕΚΤΕΛΟΥΝ ΕΙΔΙΚΕΣ ΥΠΗΡΕΣΙΕΣ</t>
  </si>
  <si>
    <t>0400</t>
  </si>
  <si>
    <t>ΣΥΝΟΛΟ   Κ.Α.  0200</t>
  </si>
  <si>
    <t>Διάφορες αποζημιώσεις που δεν κατονομάζονται ειδικά</t>
  </si>
  <si>
    <t>Διάφορες αποζημιώσεις</t>
  </si>
  <si>
    <t>Αποζημίωση μελών, γραμματέων, εποπτών και λοιπού βοηθητικού προσωπικού εξεταστικών επιτροπών καθώς και επιτροπών επιλογής κατάλληλου προσωπικού για διορισμό σε θέσεις ΝΠΔΔ</t>
  </si>
  <si>
    <t>Αποζημίωση για συμμετοχή σε συμβούλια ή επιτροπές (περιλαμβάνονται και ιδιώτες)</t>
  </si>
  <si>
    <t>0264.01</t>
  </si>
  <si>
    <t>Αποζημίωση γιά υπερωριακή εργασία</t>
  </si>
  <si>
    <t xml:space="preserve">Πρόσθετες Παροχές Υπαλλήλων </t>
  </si>
  <si>
    <t>Επίδομα παραμεθωρίου</t>
  </si>
  <si>
    <t>Εξοδα παραστάσεως (Γεν. Γραμματέα της ΔΕ του ΤΕΕ)</t>
  </si>
  <si>
    <t>Εξοδα παραστάσεως (Προέδρου Αντ/πείας ΤΕΕ)</t>
  </si>
  <si>
    <t>Εξοδα παραστάσεως ( Προέδρου ΤΕΕ )</t>
  </si>
  <si>
    <t>Εξοδα παράστασης</t>
  </si>
  <si>
    <t>Ειδικά τακτικά επιδόματα υπαλλήλων</t>
  </si>
  <si>
    <t>0240</t>
  </si>
  <si>
    <t>Επίδομα θέσης αρθ.12 Ν.1586/86</t>
  </si>
  <si>
    <t>Επίδομα οικογενειακών βαρών εκτάκτων υπαλλήλων</t>
  </si>
  <si>
    <t>Επίδομα οικογενειακών βαρών μονίμων υπαλλήλων</t>
  </si>
  <si>
    <t>Οικογενειακή παροχή</t>
  </si>
  <si>
    <t>Γενικά τακτικά επιδόματα</t>
  </si>
  <si>
    <t>0220</t>
  </si>
  <si>
    <t>Βασικός μισθός εκτάκτων υπαλλήλων ( Ι.Δ.Α.Χ.)</t>
  </si>
  <si>
    <t>Βασικός μισθός τακτικών υπαλλήλων</t>
  </si>
  <si>
    <t>Βασικός μισθός  υπαλλήλων</t>
  </si>
  <si>
    <t>ΑΜΟΙΒΕΣ ΥΠΑΛΛΗΛΩΝ, ΕΡΓΑΤΟΤΕΧΝΙΚΟΥ ΚΑΙ ΛΟΙΠΟΥ ΠΡΟΣΩΠΙΚΟΥ</t>
  </si>
  <si>
    <t>0200</t>
  </si>
  <si>
    <t>ΠΛΗΡΩΜΕΣ ΓΙΑ ΥΠΗΡΕΣΙΕΣ</t>
  </si>
  <si>
    <t>0000</t>
  </si>
  <si>
    <t>ΠΡΟΥΠΟΛΟΓΙΣΘΕΝΤΑ (€) 2015</t>
  </si>
  <si>
    <t>ΠΡΟΥΠΟΛΟΓΙΖΟΜΕΝΑ (€) 2016</t>
  </si>
  <si>
    <t>ΚΑΤΟΝΟΜΑΣΙΑ</t>
  </si>
  <si>
    <t>ΚΑ [2015]</t>
  </si>
  <si>
    <t xml:space="preserve">Ε Ξ Ο Δ Α </t>
  </si>
  <si>
    <t>ΕΚΤΙΜΩΜΕΝΑ  ΝΑ ΕΚΤΕΛΕΣΤΟΥΝ ΕΩΣ 31.12.2015            (€) 2015</t>
  </si>
  <si>
    <t>0551.01</t>
  </si>
  <si>
    <t>0552.01</t>
  </si>
  <si>
    <t>0631.01</t>
  </si>
  <si>
    <t>0712.01</t>
  </si>
  <si>
    <t>0813.01</t>
  </si>
  <si>
    <t>0841.01</t>
  </si>
  <si>
    <t>0841.02</t>
  </si>
  <si>
    <t>0842.01</t>
  </si>
  <si>
    <t>0891.01</t>
  </si>
  <si>
    <t>0813.02</t>
  </si>
  <si>
    <t>0238.01</t>
  </si>
  <si>
    <t>0245.01</t>
  </si>
  <si>
    <t>0253.01</t>
  </si>
  <si>
    <t xml:space="preserve">0260 </t>
  </si>
  <si>
    <t>0261.01</t>
  </si>
  <si>
    <t>0262.01</t>
  </si>
  <si>
    <t>0263.01</t>
  </si>
  <si>
    <t>0411.01</t>
  </si>
  <si>
    <t>0415.01</t>
  </si>
  <si>
    <t>0888.01</t>
  </si>
  <si>
    <t>0911.01</t>
  </si>
  <si>
    <t>1611.01</t>
  </si>
  <si>
    <t>3321.01</t>
  </si>
  <si>
    <t>3341.01</t>
  </si>
  <si>
    <t>3343.01</t>
  </si>
  <si>
    <t>3352.01</t>
  </si>
  <si>
    <t>3359.01</t>
  </si>
  <si>
    <t>3361.01</t>
  </si>
  <si>
    <t>3391.01</t>
  </si>
  <si>
    <t>3392.01</t>
  </si>
  <si>
    <t>3394.01</t>
  </si>
  <si>
    <t>3397.01</t>
  </si>
  <si>
    <t>7111.01</t>
  </si>
  <si>
    <t>9179.01</t>
  </si>
  <si>
    <t>9379.01</t>
  </si>
  <si>
    <t>0211.02</t>
  </si>
  <si>
    <t>0211.01</t>
  </si>
  <si>
    <t>0212.01</t>
  </si>
  <si>
    <t>0264.02</t>
  </si>
  <si>
    <t>0268.01</t>
  </si>
  <si>
    <t>0268.02</t>
  </si>
  <si>
    <t>0411.02</t>
  </si>
  <si>
    <t>0631.02</t>
  </si>
  <si>
    <t>3394.02</t>
  </si>
  <si>
    <t>ΤΕΧΝΙΚΟ ΕΠΙΜΕΛΗΤΗΡΙΟ ΕΛΛΑΔΑΣ</t>
  </si>
  <si>
    <t>Διεύθυνση Οικονομικών Υπηρεσιών</t>
  </si>
  <si>
    <t>ΚΩΔΙΚΟΣ</t>
  </si>
  <si>
    <t>ΠΕΡΙΓΡΑΦΗ</t>
  </si>
  <si>
    <t>ΠΡΟΫΠΟΛΟΓΙΣΜΟΣ  2015</t>
  </si>
  <si>
    <t>ΠΡΟΫΠΟΛΟΓΙΣΜΟΣ  2016</t>
  </si>
  <si>
    <t>ΕΚΤΙΜΩΜΕΝΑ ΠΡΟΣ ΕΙΣΠΡΑΞΗ MEΧΡΙ 31/12/2015</t>
  </si>
  <si>
    <t>Έσοδα από λοιπούς κοινωνικούς πόρους που δεν κατανομάζονται ειδικά</t>
  </si>
  <si>
    <t>Έσοδα από λοιπά τέλη και δικαιώματα</t>
  </si>
  <si>
    <t>Εσοδα από διαφημίσεις</t>
  </si>
  <si>
    <t>Εσοδα από προσφορά λοιπών υπηρεσιών που δεν κατονομ.ειδικά</t>
  </si>
  <si>
    <t>Έσοδα από πώληση συγγραμάτων και βιβλίων</t>
  </si>
  <si>
    <t>Έσοδα απο πώληση πλεονάζοντος ή άχρηστου για το Ν.Π.Δ.Δ. υλικού λόγω φυσικής ή οικονομικής φθοράς</t>
  </si>
  <si>
    <t>Έσοδα από εκμίσθωση καταστημάτων γενικά</t>
  </si>
  <si>
    <t>Έσοδα από εκμίσθωση λοιπής ακίνητης περιουσίας</t>
  </si>
  <si>
    <t>Τόκοι από καταθέσεις σε τράπεζες</t>
  </si>
  <si>
    <t>Έσοδα από ΚΕΝΑΚ</t>
  </si>
  <si>
    <t>Έσοδα από επιχειρηματική δραστηριότητα (Τράπεζα Πληροφοριών)</t>
  </si>
  <si>
    <t>Εσοδα από την λοιπή επιχειρηματική δράση του Ν.Π.Δ.Δ.</t>
  </si>
  <si>
    <t>Πρόστιμα από ποινές σε βάρος υπαλλήλων</t>
  </si>
  <si>
    <t>Παράβολα Εξέτασης απο Επιτροπές</t>
  </si>
  <si>
    <t>Λοιπά Παράβολα (Τίτλος Ευρωμηχανικού)</t>
  </si>
  <si>
    <t>Απόληψη εξόδων που έγιναν</t>
  </si>
  <si>
    <t>Απόληψη πληρωμών που έγιναν για λογαριασμό τρίτων</t>
  </si>
  <si>
    <t>Απόληψη εξόδων δικαστικών ,διαγωνισμών ,πλειστηριασμών κ.λ.π.</t>
  </si>
  <si>
    <t>Απόληψη για λοιπές δαπάνες που έγιναν</t>
  </si>
  <si>
    <t>Έσοδα υπέρ Μ.Τ.Π.Υ</t>
  </si>
  <si>
    <t>Έσοδα υπέρ Τ.Π.Δ.Υ.</t>
  </si>
  <si>
    <t>Έσοδα υπέρ Ι.Κ.Α.</t>
  </si>
  <si>
    <t>Έσοδα υπέρ Τ.Σ.Μ.Ε.Δ.Ε.</t>
  </si>
  <si>
    <t>Έσοδα υπέρ Λοιπων Ασφαλιστικών Ταμείων</t>
  </si>
  <si>
    <t>Έσοδα υπέρ Ο.Α.Ε.Δ.</t>
  </si>
  <si>
    <t>Έσοδα υπέρ λοιπών Ασφαλιστικών οργανισμών.</t>
  </si>
  <si>
    <t>Έσοδα υπέρ Ταμείου Επικουρικής Ασφάλισης Δημοσίων Υπαλλήλων (ΤΕΑΔΥ)</t>
  </si>
  <si>
    <t>Έσοδα υπέρ του Δημοσίου.</t>
  </si>
  <si>
    <t>Έσοδα υπέρ λοιπών Ν.Π.Δ.Δ. και αποκεντρωμένων Δημ.Υπηρεσιών</t>
  </si>
  <si>
    <t>Έσοδα υπέρ φυσικών προσώπων.</t>
  </si>
  <si>
    <t>Έσοδα υπέρ του δημοσίου από φόρο Προστιθέμενης Αξίας</t>
  </si>
  <si>
    <t>Προϊόν Δωρεάς</t>
  </si>
  <si>
    <t>Επιστροφή αποδ,συντάξ,αποζ,κλπ,που κατ/καν χωρίς να οφείλονται</t>
  </si>
  <si>
    <t>Λοιπές επιστροφές ποσών που κατβλήθηκαν χωρίς να οφείλονται</t>
  </si>
  <si>
    <t>Εσοδα από συνδρομές μελών</t>
  </si>
  <si>
    <t>Εσοδα από πραγματογνωμοσύνες</t>
  </si>
  <si>
    <t>Έσοδα από ποσά που καταβλήθηκαν στο ΝΠΔΔ από τρίτους χωρίς να οφείλονται</t>
  </si>
  <si>
    <t>Λοιπά έσοδα που δεν κατονομάζονται ειδικά</t>
  </si>
  <si>
    <t>Διάφορα έσοδα [συνδρομές προηγουμένων χρήσεων]</t>
  </si>
  <si>
    <t>Επιχορηγήσεις για εκτέλεση &amp; συντήρ.έργων που δεν κατον.ειδικά</t>
  </si>
  <si>
    <t>Επιχ. Για λοιπούς σκοπούς</t>
  </si>
  <si>
    <t>ΣΥΝΟΛΟ</t>
  </si>
  <si>
    <t>Δεν περιλαμβάνονται οι Κωδικοί που αφορούν τρέχοντα προγράμματα ΕΣΠΑ που ολοκληρώνονται 31/12/2015</t>
  </si>
  <si>
    <t>0224.01</t>
  </si>
  <si>
    <t>0224.02</t>
  </si>
  <si>
    <t>0289.01</t>
  </si>
  <si>
    <t>0417.01</t>
  </si>
  <si>
    <t>0433.01</t>
  </si>
  <si>
    <t>0549.01</t>
  </si>
  <si>
    <t>0542.01</t>
  </si>
  <si>
    <t>2499.01</t>
  </si>
  <si>
    <t>9379.02</t>
  </si>
  <si>
    <t>0210</t>
  </si>
  <si>
    <t xml:space="preserve">             Ο   ΠΡΟΕΔΡΟΣ</t>
  </si>
  <si>
    <t xml:space="preserve">         Ο  ΓΕΝΙΚΟΣ ΓΡΑΜΜΑΤΕΑΣ</t>
  </si>
  <si>
    <t>Η Προϊσταμένη της Διεύθυνσης Οικονομικών Υπηρεσιών</t>
  </si>
  <si>
    <t>Ιδιοι Πόροι ΤΕΕ:</t>
  </si>
  <si>
    <t>ΕΞΟΔΑ</t>
  </si>
  <si>
    <t>ΕΣΟΔΑ</t>
  </si>
  <si>
    <t>Ανακεφαλαίωση</t>
  </si>
  <si>
    <t>ΠΡΟΫΠΟΛΟΓΙΣΜΟΣ ΧΡΗΣΗΣ 2016</t>
  </si>
  <si>
    <t>Πόροι ΠΔΕ:</t>
  </si>
  <si>
    <t>Αικατερίνη Τραντάλη</t>
  </si>
  <si>
    <t xml:space="preserve">     ΓΕΩΡΓΙΟΣ ΣΤΑΣΙΝΟΣ</t>
  </si>
  <si>
    <t>Εξοδα παραστάσεως (Προέδρων Περιφερειακών Τμημάτων του ΤΕΕ)</t>
  </si>
  <si>
    <t>6.589.000,00</t>
  </si>
  <si>
    <t>1.600.000,00</t>
  </si>
  <si>
    <t>245.000,00</t>
  </si>
  <si>
    <t>441.950,00</t>
  </si>
  <si>
    <t>430.000,00</t>
  </si>
  <si>
    <t>6.000,00</t>
  </si>
  <si>
    <t>25.700,00</t>
  </si>
  <si>
    <t>1.000,00</t>
  </si>
  <si>
    <t>52.700,00</t>
  </si>
  <si>
    <t>52.000,00</t>
  </si>
  <si>
    <t>550.000,00</t>
  </si>
  <si>
    <t>1.080.000,00</t>
  </si>
  <si>
    <t>201.000,00</t>
  </si>
  <si>
    <t>4.484.300,00</t>
  </si>
  <si>
    <t>555.000,00</t>
  </si>
  <si>
    <t>ΣΥΝΟΛΟ   Κ.Α.  9100</t>
  </si>
  <si>
    <t>200.000,00</t>
  </si>
  <si>
    <t>4.000.000,00</t>
  </si>
  <si>
    <t>292.100,00</t>
  </si>
  <si>
    <t>200.150,00</t>
  </si>
  <si>
    <t>6.518.000,00</t>
  </si>
  <si>
    <t>832.200,00</t>
  </si>
  <si>
    <t>773.380,00</t>
  </si>
  <si>
    <t>1.710.000,00</t>
  </si>
  <si>
    <t>423.000,00</t>
  </si>
  <si>
    <t>560.500,00</t>
  </si>
  <si>
    <t>5.591.500,00</t>
  </si>
  <si>
    <t>563.015,00</t>
  </si>
  <si>
    <t>116.500,00</t>
  </si>
  <si>
    <t>10.000,00</t>
  </si>
  <si>
    <t>55.000,00</t>
  </si>
  <si>
    <t>78.500,00</t>
  </si>
  <si>
    <t>159.000,00</t>
  </si>
  <si>
    <t>25.000,00</t>
  </si>
  <si>
    <t>2.000.000,00</t>
  </si>
  <si>
    <t>375.000,00</t>
  </si>
  <si>
    <t>5.748.000,00</t>
  </si>
  <si>
    <t>297.000,00</t>
  </si>
  <si>
    <t>445.100,00</t>
  </si>
  <si>
    <t>159.000.000,00</t>
  </si>
  <si>
    <t>1.035.000,00</t>
  </si>
  <si>
    <t>1.000.000,00</t>
  </si>
  <si>
    <t>68.400,00</t>
  </si>
  <si>
    <t>160.000,00</t>
  </si>
  <si>
    <t>3.852.670,00</t>
  </si>
  <si>
    <t>4.534.563,13</t>
  </si>
  <si>
    <t>14.435,55</t>
  </si>
  <si>
    <t>1.100.416,59</t>
  </si>
  <si>
    <t>199.244,78</t>
  </si>
  <si>
    <t>62.676,56</t>
  </si>
  <si>
    <t>2.354.682,95</t>
  </si>
  <si>
    <t>107.025,92</t>
  </si>
  <si>
    <t>6.814,44</t>
  </si>
  <si>
    <t>3.708,25</t>
  </si>
  <si>
    <t>2.246,17</t>
  </si>
  <si>
    <t>7.779,38</t>
  </si>
  <si>
    <t>41.388,47</t>
  </si>
  <si>
    <t>14.246,11</t>
  </si>
  <si>
    <t>922.600,00</t>
  </si>
  <si>
    <t>132.329,55</t>
  </si>
  <si>
    <t>22.994,15</t>
  </si>
  <si>
    <t>3.287.918,04</t>
  </si>
  <si>
    <t>70.880,94</t>
  </si>
  <si>
    <t>84.329,20</t>
  </si>
  <si>
    <t>85.761,785,01</t>
  </si>
  <si>
    <t>244.378,63</t>
  </si>
  <si>
    <t>435.224,31</t>
  </si>
  <si>
    <t>Διαθέσιμα κατά την 05.12.2015:   2.336.392,35</t>
  </si>
  <si>
    <t>ΠΟΛΥΧΡΟΝΗΣ ΑΚΡΙΤΙΔΗΣ</t>
  </si>
  <si>
    <t xml:space="preserve"> Αθήνα 06/12/2015</t>
  </si>
  <si>
    <t xml:space="preserve">Επιχορηγήσεις και συνδρομές σε λοιπούς οργανισμούς ιδιωτικού δικαίου του εσωτερικού και συμμετοχή σε μη κερδοσκοπικές ανώνυμες εταιρείες </t>
  </si>
  <si>
    <t xml:space="preserve">ΤΕΧΝΙΚΟ ΕΠΙΜΕΛΗΤΗΡΙΟ ΕΛΛΑΔΑΣ </t>
  </si>
  <si>
    <r>
      <t xml:space="preserve">ΕΤΟΣ: </t>
    </r>
    <r>
      <rPr>
        <b/>
        <sz val="14"/>
        <rFont val="Calibri"/>
        <family val="2"/>
        <charset val="161"/>
      </rPr>
      <t xml:space="preserve">2016 </t>
    </r>
    <r>
      <rPr>
        <sz val="14"/>
        <rFont val="Calibri"/>
        <family val="2"/>
        <charset val="161"/>
      </rPr>
      <t xml:space="preserve">                          </t>
    </r>
    <r>
      <rPr>
        <b/>
        <sz val="14"/>
        <rFont val="Calibri"/>
        <family val="2"/>
        <charset val="161"/>
      </rPr>
      <t>ΑΦΜ 090002260</t>
    </r>
  </si>
  <si>
    <t>ΣΥΝΟΠΤΙΚΟΣ ΠΙΝΑΚΑΣ</t>
  </si>
  <si>
    <t>Α. ΕΣΟΔΑ</t>
  </si>
  <si>
    <t>ΚΑ                [2015]</t>
  </si>
  <si>
    <t>ΠΡΟΥΠΟΛΟΖΟΜΕΝΑ 2016</t>
  </si>
  <si>
    <t>ΠΡΟΥΠΟΛΟΓΙΣΘΕΝΤΑ                       2015</t>
  </si>
  <si>
    <t xml:space="preserve">ΕΚΤΙΜΩΜΕΝΑ ΝΑ ΕΚΤΕΛΕΣΤΟΥΝ ΕΩΣ 31.12.2015  </t>
  </si>
  <si>
    <t>ΕΠΙΧΟΡΗΓΗΣΕΙΣ</t>
  </si>
  <si>
    <t>0100</t>
  </si>
  <si>
    <t>Επιχορηγήσεις από τον Τακτικό Κρατικό Προύπολογισμό</t>
  </si>
  <si>
    <t>ΦΟΡΟΙ-ΤΕΛΗ ΚΑΙ ΔΙΚΑΙΩΜΑΤΑ ΥΠΕΡ ΝΠΔΔ</t>
  </si>
  <si>
    <t>1100</t>
  </si>
  <si>
    <t>Εσοδα από Τέλη και Δικαιώματα</t>
  </si>
  <si>
    <t>ΕΣΟΔΑ ΑΠΟ ΤΗΝ ΕΠΙΧΕΙΡΗΜΑΤΙΚΗ ΔΡΑΣΤΗΡΙΟΤΗΤΑ ΤΟΥ ΝΠΔΔ</t>
  </si>
  <si>
    <t>Εσοδα από προσφορά υπηρεσιών</t>
  </si>
  <si>
    <t>3200</t>
  </si>
  <si>
    <t>Εσοδα από πώληση αγαθών</t>
  </si>
  <si>
    <t>3400</t>
  </si>
  <si>
    <t>Εσοδα από εκμίσθωση κινητής ή ακίνητης περιουσίας</t>
  </si>
  <si>
    <t>3500</t>
  </si>
  <si>
    <t>Πρόσοδοι ΝΠΔΔ από κεφάλαια, κινητές αξίες &amp; λοιπές περιπτώσεις</t>
  </si>
  <si>
    <t>3900</t>
  </si>
  <si>
    <t>Λοιπά έσοδα από την επιχειρηματική δραστηριότητα του ΝΠΔΔ</t>
  </si>
  <si>
    <t>4000</t>
  </si>
  <si>
    <t>ΠΡΟΣΑΥΞΗΣΕΙΣ, ΠΡΟΣΤΙΜΑ, ΧΡΗΜΑΤΙΚΕΣ ΠΟΙΝΕΣ ΚΑΙ ΠΑΡΑΒΟΛΑ</t>
  </si>
  <si>
    <t>4200</t>
  </si>
  <si>
    <t>Πρόστιμα, χρηματικές ποινές και παράβολα</t>
  </si>
  <si>
    <t>5000</t>
  </si>
  <si>
    <t>ΛΟΙΠΑ   ΕΣΟΔΑ</t>
  </si>
  <si>
    <t>5100</t>
  </si>
  <si>
    <t>Απολήψεις εξόδων που έγιναν</t>
  </si>
  <si>
    <t>5200</t>
  </si>
  <si>
    <t>Εσοδα υπέρ του Δημοσίου και Τρίτων</t>
  </si>
  <si>
    <t>5400</t>
  </si>
  <si>
    <t>Εσοδα από δωρεές, κληρονομιές, κληροδοσίες</t>
  </si>
  <si>
    <t>5500</t>
  </si>
  <si>
    <t>Επιστροφές χρημάτων</t>
  </si>
  <si>
    <t>5600</t>
  </si>
  <si>
    <t>Εσοδα από λοιπές περιπτώσεις</t>
  </si>
  <si>
    <t>8000</t>
  </si>
  <si>
    <t>ΕΣΟΔΑ ΠΑΡΕΛΘΟΝΤΩΝ ΕΤΩΝ</t>
  </si>
  <si>
    <t>8600</t>
  </si>
  <si>
    <t>Λοιπά έσοδα</t>
  </si>
  <si>
    <t>ΕΣΟΔΑ ΑΠΟ ΕΠΙΧΟΡΗΓΗΣΕΙΣ κ.λπ. ΓΙΑ ΕΠΕΝΔΥΣΕΙΣ</t>
  </si>
  <si>
    <t>Επιχορηγήσεις από τον Προϋπολογισμό Δημοσίων Επενδύσεων για επενδύσεις</t>
  </si>
  <si>
    <t>Λοιπά έσοδα για επενδύσεις</t>
  </si>
  <si>
    <t xml:space="preserve">ΣΥΝΟΛΟ ΕΣΟΔΩΝ  </t>
  </si>
  <si>
    <t>B. ΕΞΟΔΑ</t>
  </si>
  <si>
    <t>Αμοιβές Υπαλλήλων, Εργατοτεχνικού και λοιπού Προσωπικού</t>
  </si>
  <si>
    <t>Αμοιβές όσων εκτελούν ειδικές υπηρεσίες</t>
  </si>
  <si>
    <t>Συμμετοχή του ΝΠΔΔ στην κοινωνική πρόνοια, ασφάλιση, εκπαίδευση &amp; υγεία των υπαλλήλων, των συνταξιούχων &amp; των οικογενειών τους, καθώς και των σπουδαστών γενικά</t>
  </si>
  <si>
    <t>Ασφαλιστικές παροχές</t>
  </si>
  <si>
    <t>Πληρωμές για μετακίνηση Υπαλλήλων και Μη</t>
  </si>
  <si>
    <t>Πληρωμές για μη προσωπικές Υπηρεσίες</t>
  </si>
  <si>
    <t>Φόροι-Τέλη -Εξοδα βεβαίωσης &amp; είσπραξης εσόδων</t>
  </si>
  <si>
    <t>Εξοπλισμός γραφείων, εργαστηρίων κλπ (εκτός από την προμήθεια επίπλων και σκευών)</t>
  </si>
  <si>
    <t>Είδη υγιεινής, καθαριότητας και ευπρεπισμού</t>
  </si>
  <si>
    <t>Προμήθεια ειδών συντήρησης κι επισκευής αγαθών διαρκούς χρήσης</t>
  </si>
  <si>
    <t>Προμήθεια καυσίμων και λιπαντικών</t>
  </si>
  <si>
    <t>Προμήθεια υλικού εκτυπωτικών, βιβλιοδετικών, τυπογραφικών και λοιπών εργασιών</t>
  </si>
  <si>
    <t>Λοιπές προμήθειες που δεν περιλαμβάνονται στις παραπάνω κατηγορίες</t>
  </si>
  <si>
    <t>Επιχορηγήσεις &amp; συνδρομές σε ΝΠΔΔ, ΟΤΑ και λοιπούς Δημοσίους Οργανισμούς</t>
  </si>
  <si>
    <t>Επιχορηγήσεις &amp; συνδρομές σε Οργανισμούς Ιδιωτικού Δικαίου του Εξωτειρκού και Εσωτερικού</t>
  </si>
  <si>
    <t>Επιστροφές όσων εισπράχθηκαν χωρίς να οφείλονται</t>
  </si>
  <si>
    <t>Αποδόσεις εσόδων που εισπράχθηκαν υπέρ τρίτων</t>
  </si>
  <si>
    <t>Τόκοι - Χρεολύσια</t>
  </si>
  <si>
    <t>Προμήθεια αγαθών διαρκούς χρήσης</t>
  </si>
  <si>
    <t>9100</t>
  </si>
  <si>
    <t>Επενδύσεις εκτελούμενες μέσω του Προϋπολογισμού Δημοσίων Επενδύσεων</t>
  </si>
  <si>
    <t>Επενδύσεις εκτελούμενες από τα έδσοδα του ΝΠΔΔ</t>
  </si>
  <si>
    <t>Λοιπές επενδύσεις</t>
  </si>
  <si>
    <t>ΕΙΣΗΓΗΤΙΚΗ ΕΚΘΕΣΗ</t>
  </si>
  <si>
    <t>ΠΡΟΥΠ/ΝΤΑ</t>
  </si>
  <si>
    <t>Έσοδα από λοιπούς κοινωνικούς πόρους που δεν κατανομάζονται ειδικά και προέρχονται από συμβάσεις και αναθέσεις παλαιότερες του 2012.</t>
  </si>
  <si>
    <t>Έσοδα από λοιπά τέλη και δικαιώματα και προέρχονται από συμβάσεις και αναθέσεις παλαιότερες του 2012.</t>
  </si>
  <si>
    <t>Στο πλαίσιο των σκοπών του ΤΕΕ καταχωρούνται διαφημίσεις στο www.tee.gr , από τις οποίες προκύπτoyn έσοδα.</t>
  </si>
  <si>
    <t>Έσοδα από προσφορά λοιπών υπηρεσιών που δεν κατονομ. ειδικά</t>
  </si>
  <si>
    <t xml:space="preserve">Έσοδα από προσφορά λοιπών υπηρεσιών που δεν κατονομάζονται ειδικά. </t>
  </si>
  <si>
    <t>Το ΤΕΕ για την εκπλήρωση των σκοπών του έχει εκδώσει και εκδίδει επιστημονικά συγγράμματα. Το παρόν κονδύλιο αφορά τα έσοδα από την πώληση των συγγραμμάτων αυτών σε ιδιώτες.</t>
  </si>
  <si>
    <t>Προγγραμματίζεται καταγραφή του αναλώσιμου και αρχειακού υλικού του ΤΕΕ που φυλάσσεται στις αποθήκες του. Εχει εκτιμηθεί ότι μέρος του υλικού αυτού έχει καταστραφεί και θα δοθεί για ανακύκλωση</t>
  </si>
  <si>
    <t>Αφορά έσοδα από εκμίσθωση ακινήτων ιδιοκτησίας του ΤΕΕ.</t>
  </si>
  <si>
    <t>Τόκοι απο καταθέσεις σε τράπεζες</t>
  </si>
  <si>
    <t>Έσοδα από επιχειρηματική δραστηριότητα (Τραπεζα Πληροφοριών)</t>
  </si>
  <si>
    <t>Εσοδα από την λοιπή επιχειρηματική  δράση του Ν.Π.Δ.Δ.</t>
  </si>
  <si>
    <t>Το έσοδο που εγγράφεται αναμένεται να προκύψει κυρίως από την αξιοποίηση περιουσίας του ΤΕΕ και ειδικότερα το οικόπεδο στο Μαρούσι.</t>
  </si>
  <si>
    <t>Το έσοδο που εγγράφεται αφορά τα εισπραττόμενα παράβολα:α) για τις εξετάσεις αδείας ασκήσεως του επαγγέλματος (Ν. 1225/81) που δίνουν απόφοιτοι μηχανικοί των πανεπιστημιακών σχολών του εσωτερικού του εξωτερικού, β) τις εξετάσεις των Ελεγκτών Δόμησης και των Ενεργειακών Επιθεωρητών κλπ.</t>
  </si>
  <si>
    <t>Εισπρατόμμενο έσοδο από τους μηχανικούς, προκειμένου να τους χορηγηθεί από τη FEANI ο τίτλος του Ευρωπαίου Μηχανικού (EURΙNG).</t>
  </si>
  <si>
    <t>Απόληψη εξόδων εξόδων δικαστηκών, διαγωνισμών, πλειτηριασμών κ.λ.π.</t>
  </si>
  <si>
    <t>Αφορά τα επιδικαζόμενα έξοδα από το Πειθαρχικό Συμβούλιο σε βάρος μελών του ΤΕΕ και απόληψη άλλων τυχόν δαπανών.</t>
  </si>
  <si>
    <t>Έσοδα υπέρ λοιπών Ασφαλιστικών Ταμείων</t>
  </si>
  <si>
    <t>Έσοδα υπέρ  Ο.Α.Ε.Δ.</t>
  </si>
  <si>
    <t>Φόρος ΣΤ'  πηγής από μισθωτές υπηρεσίες: κρατήσεις από τη μισθοδοσία, τις υπερωρίες και τις πρόσθετες αμοιβές υπαλλήλων-Φόρος Ζ' πηγής από Ελεύθερα επαγγέλματα: κρατήσεις από αμοιβές ελευθέρων επαγγελμάτων-Φόρος Εργολάβων: κρατήσεις από αμοιβές εργολάβων-Φόρος υπέρ Δημοσίου από προμήθειες-Εσοδα υπέρ Δημοσίου (2%)-Εισπράξεις για Νοσοκομειακή Περίθαλψη-Χαρτόσημο και ΟΓΑ από εισπράξεις: χαρτόσημο από τις εισπράξεις γενικά του ΤΕΕ-Χαρτόσημο από αμοιβές Τρίτων (Χαρτόσημο Τρίτων): Παρακρατούμενο τέλος χαρτοσήμου από καταβαλλόμενες αμοιβές σε τρίτους-Χαρτόσημο από ενοίκια</t>
  </si>
  <si>
    <t>Αφορά δικαιώματα των πραγματογνωμόνων από τις διενεργούμενες πραγματογνωμοσύνες [το ΦΠΑ που αναλογεί στα δικαιώματα των πραγματογνωμόνων και αποδίδεται στο δικαιούχο πραγματογνώμονα με τα δικαιώματά του εγγράφεται στον ΚΑ 5297]</t>
  </si>
  <si>
    <t>ΦΠΑ που εισπράττει το ΤΕΕ ως υπόχρεο στο φόρο για τις διαφημίσεις που διενεργεί, για τα βιβλία που πωλεί και τις υπηρεσίες που παρέχει και αποδίδει στο Δημόσιο.</t>
  </si>
  <si>
    <t>Αφορά τυχόν αχρεωστήτως καταβαλλόμενα ποσά σε υπαλλήλους του ΤΕΕ κλπ.</t>
  </si>
  <si>
    <t>Λοιπές επιστροφές ποσών που καταβλήθηκαν χωρίς να οφείλονται</t>
  </si>
  <si>
    <t>Το κονδύλι αυτό αφορά τις συνδρομές τρέχουσας χρήσης [2016] μελών του ΤΕΕ, εργοληπτών, μελετητών, καθώς και συνδρομές Τεχνικών Εταιριών.</t>
  </si>
  <si>
    <t>Έσοδα του ΤΕΕ από τις διενεργούμενες πραγματογνωμοσύνες, σύμφωνα με το Δ/γμα 10-1-35 όπως τροποποιήθηκε μετά από το 28-10-41 Δ/γμα. Το ΤΕΕ λαμβάνει ως έσοδο του 1/3 από τις καταβαλλόμενες αμοιβές πραγματογνωμόνων.</t>
  </si>
  <si>
    <t>Διάφορα έσοδα</t>
  </si>
  <si>
    <t>Προϋπολογιζόμενο ποσό που αποτελεί το προσδοκώμενο να εισπραχθεί μέσα στη χρήση 2016 από τις καθυστερημένες γενικά οφειλές παρελθουσών χρήσεων από συνδρομές μελών του ΤΕΕ, εργοληπτών και Τεχνικών Εταιριών</t>
  </si>
  <si>
    <t>Επιχορηγήσεις για εκτέλεση και συντήρηση έργων που δεν κατονομάζονται ειδικά</t>
  </si>
  <si>
    <t>Επιχορηγήσεις για λοιπούς σκοπούς</t>
  </si>
  <si>
    <t>Το κονδύλι αφορά χρηματοδοτούμενα προγράμματα που έχει αναλάβει και υλοποιεί το ΤΕΕ</t>
  </si>
  <si>
    <t>ΣΥΝΟΛΑ</t>
  </si>
  <si>
    <t>Η δαπάνη αυτή αφορά την μισθοδοσία του τακτικού προσωπικού του ΤΕΕ της Κεντρικής Υπηρεσίας και των Περιφερειακών Τμημάτων [Ν. 4024/27-11-2011].</t>
  </si>
  <si>
    <t>Βασικός μισθός τακτικών (μόνιμων,αιρετών,μετακλητών,με θητεία)</t>
  </si>
  <si>
    <t>Βασικός μισθός εκτάκτων υπαλλήλων (Ι.Δ.Α.Χ.)</t>
  </si>
  <si>
    <t>Η δαπάνη αυτή αφορά την μισθοδοσία των εκτάκτων υπαλλήλων, δικηγόρων και δημοσιογράφων που υπηρετούν στην Κεντρική Υπηρεσία και τα Περιφερειακά Τμήματα του ΤΕΕ [Ν.4024/27-11-2011].</t>
  </si>
  <si>
    <t>Καταβάλλεται σύμφωνα με τις διατάξεις του Ν. 4024/27-11-2011.</t>
  </si>
  <si>
    <t>Έξοδα παράστασης</t>
  </si>
  <si>
    <t>Η δαπάνη αυτή αφορά την καταβαλλόμενη αποζημίωση στον εκάστοτε Πρόεδρο του ΤΕΕ, Πρόεδρο της Αντιπροσωπείας του ΤΕΕ, Γενικό Γραμματέα της ΔΕ/ΤΕΕ και στους Προέδρους των 17 Περιφερειακών Τμημάτων του ΤΕΕ για την αντιμετώπιση των από την ιδιότητα τους αυτή διαφόρων εξόδων παραστάσεως. Τα έξοδα παραστάσεως κρίνονται απόλυτα δικαιολογημένα για την αντιμετώπιση των συναφών δαπανών στις οποίες υποβάλλονται τα μέλη της Διοίκησης του ΤΕΕ και καταβάλλονται σύμφωνα με τις διατάξεις της παρ. 1 του άρθρου 18 του Π.Δ. της 27.11/14.12.26 όπως αντικαταστάθηκε από το άρθρο 17 του Ν. 1486/1984 και την από σχετική απόφαση της Αντιπροσωπείας του ΤΕΕ.</t>
  </si>
  <si>
    <t>Επίδομα προβληματικών και παραμεθορίων περιοχών</t>
  </si>
  <si>
    <t>Αποζημίωση για υπερωριακή εργασία</t>
  </si>
  <si>
    <t>Η δαπάνη αυτή αφορά στην καταβολή αποζημίωσης στο υπερωριακά απασχολούμενο προσωπικό του ΤΕΕ [Τακτικοί υπάλληλοι και υπάλληλοι με σχέση εργασίας ιδιωτικού δικαίου αορίστου χρόνου], με την προϋπόθεση της έκδοσης των κατά τις κείμενες διατάξεις απαιτουμένων Υπουργικών αποφάσεων.</t>
  </si>
  <si>
    <t>Αποζημίωση  για έξοδα  κινήσεως</t>
  </si>
  <si>
    <t>Αποζημίωση γιά συμμετοχή σε συμβούλια ή επιτροπ.(συμπ.&amp; ιδιώτες)</t>
  </si>
  <si>
    <t>Το κονδύλι αυτό αφορά στην καταβολή αποζημίωσης στα μέλη, τους εισηγητές, στους γραμματείς κλπ. των Πειθαρχικών Συμβουλίων των μελών του ΤΕΕ, σύμφωνα με τις διατάξεις του Ν.Δ. 783/70, όπως τροποποιήθηκε και ισχύει και των με εξουσιοδότηση αυτού εκδιδομένων Υπουργικών Αποφάσεων, καθώς και στα μέλη της Διοικούσας Επιτροπής του ΤΕΕ, σύμφωνα με τις οικεία κοινή Υπουργική απόφαση.</t>
  </si>
  <si>
    <t>Αποζημίωση μελών,γραμματέων,κλπ,επιτροπών</t>
  </si>
  <si>
    <t>Με το παρόν κονδύλι αντιμετωπίζονται οι δαπάνες της αποζημίωσης των μελών και γραμματέων των εξεταστικών επιτροπών για τη χορήγηση της άδειας άσκησης του επαγγέλματος, σύμφωνα με τις διατάξεις του Ν. 1225/81 χορηγείται από το ΤΕΕ, καθώς επίσης και των των μελών και γραμματέων των άλλων εξεταστικών επιτροπών του ΤΕΕ.</t>
  </si>
  <si>
    <t>Αμοιβές νομικών, που εκτελούν ειδ.υπηρεσ. με την ιδ.ελευθ.επαγγελμ.</t>
  </si>
  <si>
    <t>Πρόβλεψη δαπάνης για αμοιβές δικηγόρων για διεξαγωγή δικών κυρίως στην περιφέρεια, για γνωμοδότηση σε ειδικά θέματα κλπ.</t>
  </si>
  <si>
    <t>Λοιπές αμοιβές φυσ.προσώπων που εκτελούν ειδικές υπηρεσίες.</t>
  </si>
  <si>
    <t>Η δαπάνη αφορά την αμοιβή του ιατρού εργασίας και πρόβλεψη για την αμοιβή άλλων φυσικών προσώπων που θα απαιτηθούν.</t>
  </si>
  <si>
    <t>Αμοιβές και προμήθειες τραπεζών</t>
  </si>
  <si>
    <t>Λοιπές αμοιβές νομ. προσώπων που εκτελούν ειδ.υπηρεσίες</t>
  </si>
  <si>
    <t>Αφορά την καταβολή των νομίμων αμοιβών των ενεργούντων τον έλεγχο της οικονομικής διαχείρισης του ΤΕΕ.</t>
  </si>
  <si>
    <t>Η παρούσα πίστωση αποβλέπει στην κάλυψη της δαπάνης για την εκπαίδευση υπαλλήλων του ΤΕΕ, με στόχο την ενίσχυση της αποτελεσματικότητας τους στο έργο τους.</t>
  </si>
  <si>
    <t>Εισφορές στο ΙΚΑ από τη μισθοδοσία προσωπικού</t>
  </si>
  <si>
    <t>Ι.Κ.Α. Εργοδότου υπέρ των ασφαλισμένων υπαλλήλων, όπως αυτές καθορίζονται με τις περί ΙΚΑ διατάξεις.</t>
  </si>
  <si>
    <t>Εισφορές σε λοιπούς Ασφαλ. Οργανισμούς</t>
  </si>
  <si>
    <t>α)Εισφορές στο ΤΣΜΕΔΕ: Εισφορές Εργοδότου υπέρ των ασφαλισμένων Υπαλλήλων, για κύρια και επικουρική ασφάλιση. β)Εισφορές στον Κ.Υ.Τ.: Εισφορές Εργοδότου υπέρ των ασφαλισμένων υπαλλήλων στον ΚΥΤ, Ν. 4292/63, όπως μεταγενέστερα τροποποιήθηκε.γ)Εισφορές στο Τ.Σ.Π.Ε.Α.Θ.δ)Εισφορές στο Ταμείο Νομικών</t>
  </si>
  <si>
    <t>Βοηθήματα εφ΄ άπαξ</t>
  </si>
  <si>
    <t>Αφορά την καταβαλλόμενη εφάπαξ αποζημίωση στους εξερχόμενους της υπηρεσίας τακτικούς και εκτάκτους υπαλλήλους και τους επί αντιμισθία Δικηγόρους του ΤΕΕ, σύμφωνα με το Ν.Δ. 4544/1966 (ΦΕΚ 185/66) και το άρθρο 24 του Ν. 1545/85 (ΦΕΚ ΑΆ 91/85).</t>
  </si>
  <si>
    <t>Βοηθήματα εφ΄άπαξ (Ν.103/75, κλπ)</t>
  </si>
  <si>
    <t>Οδοιπορικά έξοδα μετακ.για εκτέλεση υπηρ.  στο εσωτερικό υπαλλήλων</t>
  </si>
  <si>
    <t>Η επικοινωνία - συνεργασία με τα διάφορα Περιφερειακά Τμήματα του ΤΕΕ προς πραγματοποίηση διαχειριστικού και λοιπού ελέγχου αυτών και σε άλλες πόλεις της χώρας για εκτέλεση υπηρεσίας καθιστά αναγκαία τη δαπάνη αυτή.</t>
  </si>
  <si>
    <t>Έξοδα κίνησης υπαλλ. που μετακ.εντός έδρας για εκτέλεση υπηρεσίας</t>
  </si>
  <si>
    <t>Αφορά επείγουσας ανάγκης εισιτήρια μεταφορικών συγκοινωνιών, ταξί, όπως και οδοιπορικά έξοδα κίνησης των κλητήρων του ΤΕΕ για τις μετακινήσεις τους στην έδρα του ΤΕΕ, για την επίδοση επείγουσας αλληλογραφίας, προσκλήσεων κλπ.Αυτά δικαιολογούνται με ημερολογιακές καταστάσεις κίνησης ή με αποδείξεις όπου συντρέχει περίπτωση.</t>
  </si>
  <si>
    <t>Ημερησία αποζ.  μετακίνησης  υπαλλήλων για εκτέλεση υπηρ.  στο εσωτερικό</t>
  </si>
  <si>
    <t>Αφορά στην ημερήσια αποζημίωση των υπαλλήλων του ΤΕΕ κατά τη μετακίνησή τους στην ημεδαπή, σύμφωνα με τα αναφερόμενα στον ΚΑ 0711.</t>
  </si>
  <si>
    <t>Οδοιπ. έξοδα μετακ.για εκτ.υπηρ.υπαλλ. από το  εσωτ.  στο εξωτ. και αντιστρ.</t>
  </si>
  <si>
    <t>Πρόβλεψη για καταβολή των οδοιπορικών εξόδων [αντίτιμο εισιτηρίων κλπ] στους μεταβαίνοντες υπαλλήλους στο εξωτερικό.</t>
  </si>
  <si>
    <t>Ημερήσια αποζ. μετακ. για εκτ. υπηρ. υπαλλ. απ' το εσωτ. στο εξωτ. και αντ.</t>
  </si>
  <si>
    <t>Αφορά στην ημερήσια αποζημίωση των υπαλλήλων του ΤΕΕ κατά τη μετακίνησή τους τους στο εξωτερικό, σύμφωνα με τον ΚΑ 0731.</t>
  </si>
  <si>
    <t>Οδοιπ.έξ. μετακ. για εκτ.υπηρ. προσώπ. μη υπαλλήλων στο εσωτερικό προσώπων που δεν έχουν υπαλληλική ιδιότητα.</t>
  </si>
  <si>
    <t>Το κονδύλι αυτό αφορά τα καταβαλλόμενα έξοδα κίνησης στα μέλη της ΔΕ/ΤΕΕ και της Αντιπροσωπείας του ΤΕΕ για τις μεταβάσεις αυτών στα διάφορα διαμερίσματα της χώρας, μελών της Αντιπροσωπείας για τη συμμετοχή στις συνεδριάσεις αυτής, καθώς και ιδιωτών αποστελλομένων προς εκτέλεση υπηρεσίας του ΤΕΕ.</t>
  </si>
  <si>
    <t>Οδοιπ.έξ. μετακ. για εκτ.υπηρ. προσώπ. μη υπαλλήλων στο εσωτερικό</t>
  </si>
  <si>
    <t>Ημερ. αποζ. μετακ. για εκτ. υπηρ.στην ημεδ.προσώπ. μη υπαλλήλων</t>
  </si>
  <si>
    <t>Αφορά στην ημερήσια αποζημίωση των αναφερομένων προσώπων στον ΚΑ 0771 κατά τη μετακίνησή τους τους στην ημεδαπή.</t>
  </si>
  <si>
    <t>Οδοιπ.έξοδα γι' αποστ. στην αλλοδ. ή μετακλ. απ' την αλλ.μη υπαλλ.</t>
  </si>
  <si>
    <t>Το ΤΕΕ ως μέλος πολλών διεθνών επαγγελματικών και επιστημονικών οργανώσεων μηχανικών συμμετέχει με εκπροσώπους του στις συνεδριάσεις των οργάνων τους, καθώς και στα διοργανωνόμενα σε διάφορες χώρες επιστημονικά τεχνικά συνέδρια. Επίσης, αποβλέποντας στην προαγωγή της επιστήμης, της τεχνικής και της ενημέρωσης των μελών του στις νέες μεθόδους και επιτεύγματα, στέλνει εκπροσώπους του στις πλέον προηγμένες τεχνικά χώρες, για μεταφορά τεχνογνωσίας από τις χώρες αυτές.Η δαπάνη αυτή αφορά τα καταβαλλόμενα οδοιπορικά έξοδα (αντίτιμο εισιτηρίου κλπ) στους αναφερομένους εκπροσώπους του ΤΕΕ στο εξωτερικό.</t>
  </si>
  <si>
    <t>Ημερ. αποζ.γι' αποστ. στην αλλοδ. ή μετακλ. απ' την αλλ.μη υπαλλ.</t>
  </si>
  <si>
    <t>Αφορά στην ημερήσια αποζημίωση των αναφερομένων προσώπων στον ΚΑ 0781 κατά τη μετακίνησή τους στο εξωτερικό.</t>
  </si>
  <si>
    <t>Μισθώματα κτιρίων και έξοδα κοινοχρήστων</t>
  </si>
  <si>
    <t>Η δαπάνη αφορά τα ετήσια καταβαλλόμενα μισθώματα και κοινόχρηστα γραφείων και αποθηκών του ΤΕΕ, το αναλογούν χαρτόσημο, όπου αυτό απαιτείται σύμφωνα με το άρθρο 2 του Ν.4081/2012, καθώς αντίστοιχη δαπάνη της χρήσης 2014.</t>
  </si>
  <si>
    <t>Το κονδύλι αυτό αποβλέπει στην κάλυψη των δαπανών για τη μεταφορά και μετακίνηση επίπλων γραφείου, εξοπλισμού και αρχείων των υπηρεσιών του ΤΕΕ, σύμφωνα με τις τρέχουσες ανάγκες.</t>
  </si>
  <si>
    <t>Ταχυδρομικά Τέλη</t>
  </si>
  <si>
    <t>Με το κονδύλι αυτό εξοφλούνται τα ταχυδρομικά τέλη της τακτικής αλληλογραφίας του ΤΕΕ. Η δαπάνη πραγματοποιείται και με καταβολή στα ΕΛ.ΤΑ. βάσει αποδείξεων, δεδομένου ότι το ΤΕΕ διαθέτει ειδική για το σκοπό αυτό μηχανή σήμανσης γραμματοσήμων</t>
  </si>
  <si>
    <t>Τηλεφωνικά, Τηλεγραφικά και τηλετυπικά τέλη εσωτερικού</t>
  </si>
  <si>
    <t>Αφορά δαπάνες της Συντονιστικής δράσης του ΤΕΕ με χρήση νέων τεχνολογιών επικοινωνίας και κινητών τηλεφώνων.</t>
  </si>
  <si>
    <t>Ύδρευση και άρδευση</t>
  </si>
  <si>
    <t>Αφορά δαπάνες ύδρευσης των γραφείων και αποθηκών του ΤΕΕ, πραγματοποιείται δε με τις αποδείξεις της Εταιρείας Υδάτων.</t>
  </si>
  <si>
    <t>Φωτισμός</t>
  </si>
  <si>
    <t>Αφορά τις δαπάνες φωτισμού, κλιματισμού, οι οποίες πραγματοποιούνται με τις αποδείξεις της Δ.Ε.Η.</t>
  </si>
  <si>
    <t>Αφορά την καθαριότητα των εγκαταστάσεων  του ΤΕΕ, το οποίο δεν διαθέτει υπαλλήλους του κλάδου καθαριότητας.</t>
  </si>
  <si>
    <t>Η δαπάνη αυτή αποβλέπει στην αντιμετώπιση των διαφόρων δημοσιεύσεων, διακηρύξεων, διαφημίσεων, ανακοινώσεων κ.λπ., στον ημερήσιο και περιοδικό τύπο, καθώς και δράσεις επικοινωνίας του ΤΕΕ για την ενημέρωση των μηχανικών και των πολιτών.</t>
  </si>
  <si>
    <t>Με το κονδύλι αυτό αντιμετωπίζονται οι δαπάνες φιλοξενίας και δεξιώσεως επισήμων προσώπων, ξένων επιστημόνων μελών επιστημονικών Συνεδρίων, κ.λπ. καθώς και οι μικροδαπάνες για προσφορά αναψυκτικών στα μέλη των συνερχομένων στα γραφεία του ΤΕΕ σε πολύωρες συνεδριάσεις επιτροπών όπως της ΔΕ/ΤΕΕ, Πειθαρχικών Συμβουλίων, Επιστημονικών Επιτροπών, Οργανωτικών Επιτροπών Συνεδρίων κλπ.Επίσης, αντιμετωπίζονται και δαπάνες για δώρα, άνθη, επίσημες τελετές ή εκδηλώσεις μέσα και έξω από την Αθήνα.</t>
  </si>
  <si>
    <t xml:space="preserve">Το κονδύλι αυτό αφορά σε δαπάνες την οργάνωση των συνεδριάσεων της Αντιπροσωπείας του ΤΕΕ, καθώς και οργάνωσης διαλέξεων, συνεδρίων, ημερίδων και συναφών εκδηλώσεων, αμοιβές απασχολουμένου επιστημονικού και βοηθητικού προσωπικού διερμηνέων κ.λπ. ενοίκια αιθουσών και ειδικών μηχανημάτων, καθισμάτων κλπ. Δαπάνες για συμμετοχή εκπροσώπων του ΤΕΕ σε Διεθνή Συνέδρια και με τη μορφή συνδρομών προς ελληνικές και διεθνείς Τεχνικές Οργανώσεις. </t>
  </si>
  <si>
    <t>Το κονδύλι αυτό αφορά σε δαπάνες την οργάνωση των συνεδριάσεων της Αντιπροσωπείας του ΤΕΕ, καθώς και οργάνωσης διαλέξεων, συνεδρίων, ημερίδων και συναφών εκδηλώσεων, αμοιβές απασχολουμένου επιστημονικού και βοηθητικού προσωπικού διερμηνέων κ.λπ. ενοίκια αιθουσών και ειδικών μηχανημάτων, καθισμάτων κλπ. Δαπάνες για συμμετοχή εκπροσώπων του ΤΕΕ σε Διεθνή Συνέδρια και με τη μορφή συνδρομών προς ελληνικές και διεθνείς Τεχνικές Οργανώσεις.</t>
  </si>
  <si>
    <t>Συντήρηση και επισκευή κτιρίων</t>
  </si>
  <si>
    <t>Αφορά μικροεπισκευές συντήρησης και μεταρρυθμίσεις των χώρων των κτιρίων του ΤΕΕ, που βρίσκονται στις οδούς Νίκης 4, Σόλωνος &amp; Σίνα, Λέκκα 23-25, Γραφείων και των αποθηκών αυτού που βρίσκονται στις οδούς Κεραμεικού 40 και Αντιοχείας 33.</t>
  </si>
  <si>
    <t>Συντήρηση και επισκευή επίπλων και σκευών</t>
  </si>
  <si>
    <t>Αφορά την επισκευή και συντήρηση των επίπλων και σκευών του ΤΕΕ.</t>
  </si>
  <si>
    <t>Αφορά τη συντήρηση του εξοπλισμού και του λογισμικού της ηλεκτρονικής πλατφόρμας του ΤΕΕ, μέσω της οποίας λειτουργούν εφαρμογές, όπως το Μητρώο Μελών, το σύστημα των αυθαιρέτων, η ψηφιακή ταυτότητα κτιρίων κλπ, καθώς και των πάσης φύσεως μηχανών γραφείου, λογιστικών μηχανών, εκτυπωτικών μηχανών, φωτοαντιγραφικών μηχανημάτων, πολυγράφων, καρτελοθηκών κλπ.</t>
  </si>
  <si>
    <t>Έχει προγραμματισθεί έκδοση συγγραμμάτων, και διαφόρων άλλων εκδόσεων που έχουν σχέση με την προαγωγή της Επιστήμης και την ενημέρωση των μελών του ΤΕΕ.Με το παρόν κονδύλι αντιμετωπίζονται οι δαπάνες στοιχειοθέτησης, εκτύπωσης τσιγκογραφημάτων, βιβλιοδέτησης επιστημονικών βιβλίων, προτύπων, Μητρώου Μελών ΤΕΕ, συσκευασίας, μεταφορών κ.λπ. περιλαμβανομένων των εξόδων χαρτιού και αποστολής.</t>
  </si>
  <si>
    <t>Ασφάλιστρα και φύλακτρα ακινήτων,μεταφ.μέσων, μηχ.εξοπλ. κλπ.</t>
  </si>
  <si>
    <t>Περιλαμβάνει τις δαπάνες ασφάλισης των περιουσιακών στοιχείων, κτιρίων, επίπλων, βιβλίων, αρχείων του ΤΕΕ, καθώς και φύλαξης του υπαίθριου σταθμού αυτοκινήτων στο Μαρούσι.</t>
  </si>
  <si>
    <t>Εκτέλεση δικαστικών αποφάσεων ή συμβιβαστικών πράξεων</t>
  </si>
  <si>
    <t>Το κονδύλι αυτό αφορά τις δαπάνες του ΤΕΕ για εκτέλεση αποφάσεων, όπως έξοδα δικαστικών επιμελητών, συμβολαιογράφων σε περίπτωση πλειστηριασμών και γενικά δικαστικής διαδικασίας εκτελέσεων, δικαιωθέντων υπαλλήλων του ΤΕΕ.</t>
  </si>
  <si>
    <t>Δικαστικά έξοδα (περ/νται έξοδαπτώχευσης, κατάσχεσης και συμβολ.)</t>
  </si>
  <si>
    <t>Με το παρόν κονδύλι αντιμετωπίζονται γενικά τα δικαστικά έξοδα, τα οποία καταβάλλει το ΤΕΕ για την επιδίωξη είσπραξης των αμοιβών των Μηχανικών και γενικά για την αντιμετώπιση δαπανών δικαστικών αγώνων αυτού.</t>
  </si>
  <si>
    <t>Επιδόσεις,δημοσιεύσεις,προσκλήσεις κ.λ.π.</t>
  </si>
  <si>
    <t>Η δαπάνη αυτή αφορά τα έξοδα επιδόσεως των δικαστικών επιμελητών και τα δικαιώματα αυτών από τις επιδόσεις, καθώς και δημοσιεύσεων προσκλήσεων και διακηρύξεων διαγωνισμών.</t>
  </si>
  <si>
    <t>Φ.Π.Α. για συμψηφισμό</t>
  </si>
  <si>
    <t>Στον κωδικό αυτό καταλογίζεται ο φόρος προστιθέμενης αξίας που προσδιορίζεται να συμψηφισθεί με αντίστοιχο έσοδο (ΚΑΕ 5297) ο ΦΠΑ που καταβάλλεται από το ΝΠΔΔ και δεν πρόκειται να συμψηφισθεί, δεν θα καταλογίζεται στον κωδικό αυτό αλλά θα βαρύνει τον κωδικό αριθμό της οικείας δαπάνης χωρίς να εμφανίζεται χωριστά. (Εγκύκλιος Υπουργείου Οικον. Γ.Δ.Κ.  19606/58/19.2.1987) Σχετική με το άρθρο 24 του Ν. 1642/86 ?Περί εφαρμογής Φ.Π.Α?.</t>
  </si>
  <si>
    <t>Προμήθεια βιβλίων, περιοδικών, εφημερίδων και λοιπών εκδόσεων</t>
  </si>
  <si>
    <t xml:space="preserve">Ένας από τους βασικούς σκοπούς του ΤΕΕ είναι η προαγωγή της τεχνικής και επιστήμης της χώρας. Στην επιδίωξη του σκοπού αυτού προβλέπεται, όπως το ΤΕΕ παράλληλα με τα υπ' αυτού εκδιδόμενα επιστημονικά συγγράμματα και περιοδικά ενισχύει και την από μέρους Ιδιωτών ή επιστημονικών Συλλόγων Μηχανικών έκδοση αυτών, καθώς και τις εκδόσεις και συνδρομές άλλων επαγγελματικών Οργανώσεων των Μηχανικών.Τα πιο πάνω αντίτυπα, εκτός από αυτά που κρατούνται για την βιβλιοθήκη του, και χορηγούνται στις επιστημονικές και μόνιμες επιτροπές του πωλεί ή διαθέτει σε συνέχεια το ΤΕΕ με τις δικές του εκδόσεις.Επίσης, με το κονδύλι αυτό αντιμετωπίζονται δαπάνες αγορά εκδόσεων απαραίτητων για τον εμπλουτισμό της βιβλιοθήκης του ΤΕΕ.Πλην των παραπάνω, με το παρόν κονδύλι αντιμετωπίζονται και δαπάνες αγοράς προτύπων και ειδικών συγγραμμάτων για την Επιστημονική επιτροπή Προτυποποίησης όπως και για την καταβολή της συνδρομής στη Διεθνή Οργάνωση ISO. </t>
  </si>
  <si>
    <t>Ένας από τους βασικούς σκοπούς του ΤΕΕ είναι η προαγωγή της τεχνικής και επιστήμης της χώρας. Στην επιδίωξη του σκοπού αυτού προβλέπεται, όπως το ΤΕΕ παράλληλα με τα υπ' αυτού εκδιδόμενα επιστημονικά συγγράμματα και περιοδικά ενισχύει και την από μέρους Ιδιωτών ή επιστημονικών Συλλόγων Μηχανικών έκδοση αυτών, καθώς και τις εκδόσεις και συνδρομές άλλων επαγγελματικών Οργανώσεων των Μηχανικών.Τα πιο πάνω αντίτυπα, εκτός από αυτά που κρατούνται για την βιβλιοθήκη του, και χορηγούνται στις επιστημονικές και μόνιμες επιτροπές του πωλεί ή διαθέτει σε συνέχεια το ΤΕΕ με τις δικές του εκδόσεις.Επίσης, με το κονδύλι αυτό αντιμετωπίζονται δαπάνες αγορά εκδόσεων απαραίτητων για τον εμπλουτισμό της βιβλιοθήκης του ΤΕΕ.Πλην των παραπάνω, με το παρόν κονδύλι αντιμετωπίζονται και δαπάνες αγοράς προτύπων και ειδικών συγγραμμάτων για την Επιστημονική επιτροπή Προτυποποίησης όπως και για την καταβολή της συνδρομής στη Διεθνή Οργάνωση ISO.</t>
  </si>
  <si>
    <t>Προμήθεια χαρτιού,γραφικής ύλης &amp; μικροαντικειμένων γραφείου γενικά</t>
  </si>
  <si>
    <t>Με το παρόν κονδύλι αντιμετωπίζονται δαπάνες γραφικής ύλης, καθώς και δαπάνες αγοράς μικροαντικειμένων Γραφείου, τα οποία δεν μπορούν να προβλεφθούν και να υπαχθούν στους τακτικούς διαγωνισμούς γραφικής ύλης.</t>
  </si>
  <si>
    <t>Προμήθεια ηλεκτρικών λαμπτήρων</t>
  </si>
  <si>
    <t>Αφορά την προμήθεια για αντικατάσταση λαμπτήρων</t>
  </si>
  <si>
    <t>Αφορά την προμήθεια ειδών καθαριότητας και ευπρεπισμού για τις ανάγκες του ΤΕΕ</t>
  </si>
  <si>
    <t>Προμήθεια ειδών συντηρ.και επισκ.λοιπών μονίμων εγκαταστάσεων</t>
  </si>
  <si>
    <t>Αφορά ποικίλες δαπάνες συντήρησης ηλεκτρικών ειδών και εγκαταστάσεων στα διάφορα κτίρια του ΤΕΕ.</t>
  </si>
  <si>
    <t>Λοιπές προμήθειες συντηρ.&amp; επισκ. μηχανικού και λοιπού εξοπλισμού</t>
  </si>
  <si>
    <t>Προμήθεια υγρών καυσίμων και λιπαντικών</t>
  </si>
  <si>
    <t>Με το παρόν κονδύλι αντιμετωπίζονται δαπάνες αγοράς υγρών καυσίμων για τη λειτουργία γενήτριας στο οικόπεδο ιδιοκτησίας ΤΕΕ Μαρούσι.</t>
  </si>
  <si>
    <t>Προμήθεια Υλικού εκτυπώσεως  βιβλιοδ. μη ειδκά κατανομ.</t>
  </si>
  <si>
    <t>Με το παρόν κονδύλι αντιμετωπίζονται δαπάνες προμήθειας του απαιτουμένου χάρτου, για την έκδοση επιστημονικών συγγραμμάτων, φακέλων συσκευασίας, καθώς και της βιβλιοδεσίας αρχειακού υλικού του ΤΕΕ.</t>
  </si>
  <si>
    <t>Προμήθεια φωτογραφικού και φωτοτυπικού υλικού</t>
  </si>
  <si>
    <t>Αφορά την προμήθεια φωτοαντιγραφικού χαρτιού, γραφίτη και λοιπών υλικών, απαραίτητων για τα φωτοαντιγραφικά μηχανήματα του ΤΕΕ, όπως επίσης και για προμήθεια φωτοαντιγραφικού υλικού.</t>
  </si>
  <si>
    <t>Το κονδύλι αυτό σκοπεύει στην κάλυψη δαπανών προμήθειας διαφόρων ειδών μη δυναμένων να καθορισθούν.</t>
  </si>
  <si>
    <t>Επιχορηγήσεις για την πληρωμή λοιπών δαπανών-Δαπάνες αρχαιρεσιών για ανάδειξη διοικητικών αρχών.</t>
  </si>
  <si>
    <t>Επιχορηγήσεις για την πληρωμή μέρους των δαπανών αρχαιρεσιών για ανάδειξη των νέων οργάνων διοικήσης του ΤΕΕ (Νοέμβριος 2016).Το υπόλοιπο ποσό που προυπολογίζεται στις 400.000 ευρώ θα βαρύνει τον προυπολογισμό του 2017.</t>
  </si>
  <si>
    <t>Λοιπές επιχορηγήσεις, συνδρομές και εισφορές.</t>
  </si>
  <si>
    <t>Με το άρθρο 5 του από 27-11/14.12.26 Π.Δ. όπως αντικαταστάθηκε με το άρθρο 5 του Ν. 1486/84,  προβλέπεται περιφερειακή διάρθρωση του ΤΕΕ.Η δαπάνη αφορά την επιχορήγηση των Περιφερειακών Τμημάτων του ΤΕΕ, τα οποία σήμερα είναι δεκαεπτά:1.Κεντρικής Μακεδονία, 2.Δυτικής Ελλάδας, 3.Θράκης, 4.Ανατολικής Μακεδονίας, 5.Δυτικής Μακεδονίας, 6.Κεντρικής &amp; Δυτικής Θεσσαλίας, 7.Νομού Μαγνησίας, 8.Ηπείρου, 9.Ανατολικής Στερεάς Ελλάδας, 10.Νομού Δωδεκανήσου, 11.Ανατολικής Κρήτης, 12.Δυτικής Κρήτης, 13.Πελοποννήσου, 14.Νομού Κερκύρας, 15.Νομού Αιτωλοακαρνανίας, 16.Βορειοανατολικού Αιγαίου, 17.Νομού Ευβοίας</t>
  </si>
  <si>
    <t>Επιχορηγήσεις και συνδρομές σε  οργανισμούς του εξωτερικού</t>
  </si>
  <si>
    <t>Το κονδύλι αυτό αφορά την καταβολή:α)των συνδρομών του ΤΕΕ σε Διεθνείς Επαγγελματικές και Επιστημονικές Οργανώσεις Μηχανικών, σε πολλές από τις οποίες είναι ο εθνικός εκπρόσωπος για την Ελλάδα, όπως CAE, FEANI, FIG, WEC, ECEC, SEFI, κα.β)του αντιτίμου απόκτησης του τίτλου του Ευρωπαίου Μηχανικού [Euring] στη FEANI, το οποίο εισπράτει από τους κατόχους του τίτλου μηχανικούς [βλ. ΚΑ εσόδου 4229]</t>
  </si>
  <si>
    <t>Το κονδύλι αυτό αφορά την καταβολή:α)των συνδρομών του ΤΕΕ σε Διεθνείς Επαγγελματικές και Επιστημονικές Οργανώσεις Μηχανικών, σε πολλές από τις οποίες είναι ο εθνικός εκπρόσωπος για την Ελλάδα, όπως CAE, FEANI, GIG, WEC, ECEC, SEFI, κα.β)του αντιτίμου απόκτησης του τίτλου του Ευρωπαίου Μηχανικού [Euring] στη FEANI, το οποίο εισπράτει από τους κατόχους του τίτλου μηχανικούς [βλ. ΚΑ εσόδου 4249]</t>
  </si>
  <si>
    <t>Επιχορηγήσεις,ενισχυσεις και συνδρομές σε  οργανισμούς ιδιωτ. δικαιου εσωτερικού (αρθρο 4 παρ. 3 του Ν. 1486/1984)</t>
  </si>
  <si>
    <t>Επιχορήγηση σε Οργανισμούς Ιδιωτικού Δικαίου Εσωτερικού (άρθρο 4 παρ. 3 του Ν. 1486/1984) στο πλαίσιο του σκοπού του ΤΕΕ.</t>
  </si>
  <si>
    <t>Επιχορήγηση σε Οργανισμούς Ιδιωτικού Δικαίου Εσωτερικού (άρθρο 4 παρ. 3 του Ν. 1486/1984) και συμμετοχή σε μη κερδοσκοπικές ανώνυμες εταιρείες  στο πλαίσιο του σκοπού του ΤΕΕ.</t>
  </si>
  <si>
    <t>Επιστροφές λοιπών περιπτώσεων που δεν κατονομάζονται ειδικάκατονομάζονται ειδικά</t>
  </si>
  <si>
    <t>Η δαπάνη αφορά στις περιπτώσεις της επιστροφής των επί πλέον ή των αχρεωστήτως εισπραχθέντων αμοιβών μελετών ή ποσοστών όπως και των συνδρομών των Μελών. Η επιστροφή των πραγματοποιείται κατόπιν αίτησης του ενδιαφερομένου μετά τον έλεγχο κάθε περίπτωσης και έγκριση της επιστροφής του ποσού από τη Διοικούσα Επιτροπή του ΤΕΕ</t>
  </si>
  <si>
    <t>3311.01</t>
  </si>
  <si>
    <t>Απόδοση στο Μ.Τ.Π.Υ των εισπράξεων που έγιναν γι αυτό</t>
  </si>
  <si>
    <t>Απόδοση στο Μ.Τ.Π.Τ.Υ των εισπράξεων που έγιναν γι αυτά</t>
  </si>
  <si>
    <t>Απόδοση στο Τ.Π.Δ.Υ των εισπράξεων που έγιναν γι αυτό</t>
  </si>
  <si>
    <t>Απόδοση στο ΙΚΑ των  εισπράξεων που έγιναν γι΄αυτό</t>
  </si>
  <si>
    <t>Απόδοση στο ΤΣΜΕΔΕ των εισπράξεων που έγιναν από κρατήσεις υπαλλήλων και για αναγνώριση Ιδιωτικού Τομέα.</t>
  </si>
  <si>
    <t>3349.01</t>
  </si>
  <si>
    <t>Απόδοση στα λοιπά Ασφαλιστικά ταμεία των εισπράξεων που έγιναν γι'αυτά</t>
  </si>
  <si>
    <t>Απόδοση στον ΟΑΕΔ  των εισπράξεων που έγιναν γι?αυτό</t>
  </si>
  <si>
    <t>Απόδοση στους λοιπούς Οργαν. των εισπράξεων που έγιναν γι'αυτούς</t>
  </si>
  <si>
    <t>Απόδοση στο Ταμείο Επικουρικής Ασφάλ. Δημοσίων Υπαλλήλων (Τ.Ε.Α.Δ.Υ.)</t>
  </si>
  <si>
    <t>Φόρος ΣΤ' πηγής από μισθωτές υπηρεσίες: κρατήσεις από τη μισθοδοσία, τις υπερωρίες και τις πρόσθετες αμοιβές υπαλλήλων-Φόρος Ζ΄ πηγής από Ελεύθερα επαγγέλματα: κρατήσεις από αμοιβές ελευθέρων επαγγελμάτων-Φόρος Εργολάβων: κρατήσεις από αμοιβές εργολάβων-Φόρος υπέρ Δημοσίου από προμήθειες-Εσοδα υπέρ Δημοσίου (2%)-Εισπράξεις για Νοσοκομειακή Περίθαλψη-Χαρτόσημο και ΟΓΑ από εισπράξεις: χαρτόσημο από τις εισπράξεις γενικά του ΤΕΕ-Χαρτόσημο από αμοιβές Τρίτων (Χαρτόσημο Τρίτων): Παρακρατούμενο τέλος χαρτοσήμου από καταβαλλόμενες αμοιβές σε τρίτους-Χαρτόσημο από ενοίκια</t>
  </si>
  <si>
    <t>Απόδοση των εισπράξεων που έγιναν για λογαρ. φυσικών προσώπων</t>
  </si>
  <si>
    <t>Το ΤΕΕ , σύμφωνα με  το Π.Δ. της 10.1.1935, διενεργεί πραγματογνωμοσύνες. Από τα έσοδα της αιτίας αυτής το 1/3 εισάγεται ως έσοδο του ΤΕΕ, τα δε 2/3 διανέμονται στους πραγματογνώμονες, σύμφωνα με το παραπάνω Π.Δ.</t>
  </si>
  <si>
    <t>Απόδοση στο Δημόσιο του Φ.Π.Α.</t>
  </si>
  <si>
    <t>Τόκοι δανείων εσωτερικού</t>
  </si>
  <si>
    <t>Αφορά τόκους για δάνειο που πήρε το ΤΕΕ για την αποπεράτωση του κτιρίου της Θεσσαλονίκης.</t>
  </si>
  <si>
    <t>Αφορά χρεολύσια για δάνειο που πήρε το ΤΕΕ για την αποπεράτωση του κτιρίου της Θεσσαλονίκης.</t>
  </si>
  <si>
    <t>Προμήθεια επίπλων</t>
  </si>
  <si>
    <t>Με το κονδύλι αντιμετωπίζονται δαπάνες για την προμήθεια επίπλων και σκευών γραφείου κλπ.</t>
  </si>
  <si>
    <t>Προμήθεια ηλεκτρικών  συσκ. και μηχανημάτων κλιματισμού γραφείων</t>
  </si>
  <si>
    <t>Με το κονδύλι αυτό αντιμετωπίζονται οι δαπάνες για την αγορά και εγκατάσταση ηλεκτρικών συσκευών και κλιματιστικών μηχανημάτων στις εγκαταστάσεις του ΤΕΕ στην Αθήνα.</t>
  </si>
  <si>
    <t>Προμήθεια Η/Υ λογισμικού &amp; λοιπού συναφούς βοηθητικού εξοπλισμού</t>
  </si>
  <si>
    <t>Η δαπάνη αφορά την προμήθεια Η/Υ, ανάπτυξη, επέκταση ή/και προμήθεια λογισμικού για την αναβάθμιση των πληροφοριακών συτημάτων του ΤΕΕ, καθώς και την προμήθεια διαφόρων εξαρτημάτων αναγκαίων για τη λειτουργία της ηλεκτρονικής πλατφόρμας του ΤΕΕ και e-δικτύου που χρησιμοποιούν οι υπηρεσίες του.</t>
  </si>
  <si>
    <t>Το κονδύλι αφορά την προμήθεια μηχανημάτων πυρόσβεσης, μηχανημάτων μέτρησης χρημάτων κλπ.</t>
  </si>
  <si>
    <t>Με το κονδύλι αυτό αντιμετωπίζονται δαπάνες αγοράς μηχανημάτων γραφείου για τη διευκόλυνση της λειτουργίας των υπηρεσιών του ΤΕΕ που δεν δύνανται να κατονομασθούν επακριβώς.</t>
  </si>
  <si>
    <t>9379.09.01</t>
  </si>
  <si>
    <t>Ανέγερση κτιρίων και κάθε είδους εγκαταστάσεις σ' αυτά.</t>
  </si>
  <si>
    <t>Ανέγερση λοιπών κτιρίων</t>
  </si>
  <si>
    <t>Προμήθεια μηχανικού &amp; λοιπού κεφ/κού εξοπλ.που δεν κατονομ. ειδικά</t>
  </si>
  <si>
    <t>Επιστημονικές μελέτες  και έρευνες</t>
  </si>
  <si>
    <t>Λοιποί σκοποί. Επενδύσεις από έσοδα της Ευρωπαϊκής Ενωσης</t>
  </si>
  <si>
    <t>Η δαπάνη αφορά τα ευρωπαϊκά προγράμματα, τα οποία έχει αναλάβει και υλοποιεί το ΤΕΕ σε απευθείας συνεργασία με την Ευρωπαϊκή Επιτροπή και άλλους ευρωπαϊκούς ή εθνικούς φορείς.Σχετικό έργο σε εξέλιξη είναι το Seap Plus.Επίσης, προβλέπει και τη δυνατότητα ανάληψης μελλοντικών αντίστοιχων έργων.</t>
  </si>
  <si>
    <r>
      <rPr>
        <b/>
        <sz val="10"/>
        <rFont val="Arial"/>
        <family val="2"/>
        <charset val="161"/>
      </rPr>
      <t>Σημείωση:</t>
    </r>
    <r>
      <rPr>
        <sz val="10"/>
        <rFont val="Arial"/>
        <family val="2"/>
        <charset val="161"/>
      </rPr>
      <t xml:space="preserve"> Οι κωδικοί των εξόδων με καταληκτικό .02 αφορούν δαπάνες προηγούμενων οικονομικών χρήσεων</t>
    </r>
  </si>
  <si>
    <t>Αθήνα 06/12/2016</t>
  </si>
  <si>
    <t>Ο ΓΕΝΙΚΟΣ ΓΡΑΜΜΑΤΕΑΣ</t>
  </si>
  <si>
    <t>Ο ΠΡΟΕΔΡΟΣ</t>
  </si>
  <si>
    <t>ΓΕΩΡΓΙΟΣ ΣΤΑΣΙΝΟΣ</t>
  </si>
  <si>
    <t>364.000,00</t>
  </si>
  <si>
    <t xml:space="preserve"> Προϋπολογισμός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</si>
</sst>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numFmt numFmtId="165" formatCode="#,##0.00\ _€;[Red]#,##0.00\ _€"/>
    <numFmt numFmtId="166" formatCode="#,##0.00;[Red]#,##0.00"/>
    <numFmt numFmtId="167" formatCode="#,##0;[Red]#,##0"/>
    <numFmt numFmtId="168" formatCode="#,##0.00\ _€"/>
  </numFmts>
  <fonts count="45" x14ac:knownFonts="1">
    <font>
      <sz val="10"/>
      <name val="Arial"/>
      <family val="2"/>
      <charset val="161"/>
    </font>
    <font>
      <sz val="11"/>
      <color theme="1"/>
      <name val="Calibri"/>
      <family val="2"/>
      <charset val="161"/>
      <scheme val="minor"/>
    </font>
    <font>
      <sz val="10"/>
      <name val="Arial"/>
      <family val="2"/>
      <charset val="161"/>
    </font>
    <font>
      <sz val="14"/>
      <name val="Calibri"/>
      <family val="2"/>
      <charset val="161"/>
    </font>
    <font>
      <b/>
      <sz val="14"/>
      <name val="Calibri"/>
      <family val="2"/>
      <charset val="161"/>
    </font>
    <font>
      <sz val="14"/>
      <color theme="9" tint="-0.249977111117893"/>
      <name val="Calibri"/>
      <family val="2"/>
      <charset val="161"/>
    </font>
    <font>
      <b/>
      <sz val="14"/>
      <color theme="9" tint="-0.249977111117893"/>
      <name val="Calibri"/>
      <family val="2"/>
      <charset val="161"/>
    </font>
    <font>
      <i/>
      <sz val="14"/>
      <name val="Calibri"/>
      <family val="2"/>
      <charset val="161"/>
    </font>
    <font>
      <b/>
      <u/>
      <sz val="14"/>
      <name val="Calibri"/>
      <family val="2"/>
      <charset val="161"/>
    </font>
    <font>
      <b/>
      <sz val="20"/>
      <name val="Calibri"/>
      <family val="2"/>
      <charset val="161"/>
    </font>
    <font>
      <b/>
      <sz val="14"/>
      <color rgb="FFFF0000"/>
      <name val="Calibri"/>
      <family val="2"/>
      <charset val="161"/>
    </font>
    <font>
      <b/>
      <i/>
      <sz val="14"/>
      <color rgb="FFFF0000"/>
      <name val="Calibri"/>
      <family val="2"/>
      <charset val="161"/>
    </font>
    <font>
      <sz val="14"/>
      <color theme="1"/>
      <name val="Calibri"/>
      <family val="2"/>
      <charset val="16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charset val="161"/>
    </font>
    <font>
      <i/>
      <sz val="10"/>
      <name val="Arial"/>
      <family val="2"/>
      <charset val="161"/>
    </font>
    <font>
      <b/>
      <sz val="8"/>
      <name val="Arial"/>
      <family val="2"/>
      <charset val="161"/>
    </font>
    <font>
      <sz val="8"/>
      <name val="Arial"/>
      <family val="2"/>
      <charset val="161"/>
    </font>
    <font>
      <sz val="8"/>
      <color indexed="8"/>
      <name val="Arial"/>
      <family val="2"/>
      <charset val="161"/>
    </font>
    <font>
      <i/>
      <sz val="10"/>
      <name val="Courier New"/>
      <family val="3"/>
      <charset val="161"/>
    </font>
    <font>
      <sz val="10"/>
      <name val="Calibri"/>
      <family val="2"/>
      <charset val="161"/>
    </font>
    <font>
      <sz val="10"/>
      <name val="Courier New"/>
      <family val="3"/>
      <charset val="161"/>
    </font>
    <font>
      <sz val="10"/>
      <name val="Arial"/>
      <family val="2"/>
      <charset val="161"/>
    </font>
    <font>
      <u/>
      <sz val="14"/>
      <name val="Calibri"/>
      <family val="2"/>
      <charset val="161"/>
    </font>
    <font>
      <sz val="12"/>
      <name val="Calibri"/>
      <family val="2"/>
      <charset val="161"/>
    </font>
    <font>
      <b/>
      <sz val="14"/>
      <color indexed="10"/>
      <name val="Calibri"/>
      <family val="2"/>
      <charset val="161"/>
    </font>
    <font>
      <b/>
      <sz val="12"/>
      <color indexed="10"/>
      <name val="Calibri"/>
      <family val="2"/>
      <charset val="161"/>
    </font>
    <font>
      <b/>
      <sz val="11"/>
      <name val="Arial"/>
      <family val="2"/>
      <charset val="161"/>
    </font>
    <font>
      <sz val="11"/>
      <name val="Arial"/>
      <family val="2"/>
      <charset val="161"/>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6"/>
        <bgColor indexed="64"/>
      </patternFill>
    </fill>
    <fill>
      <patternFill patternType="solid">
        <fgColor theme="0" tint="-0.14999847407452621"/>
        <bgColor indexed="64"/>
      </patternFill>
    </fill>
    <fill>
      <patternFill patternType="solid">
        <fgColor indexed="2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49">
    <xf numFmtId="0" fontId="0" fillId="0" borderId="0"/>
    <xf numFmtId="0" fontId="2" fillId="0" borderId="0"/>
    <xf numFmtId="0" fontId="1" fillId="0" borderId="0"/>
    <xf numFmtId="43" fontId="2" fillId="0" borderId="0" applyFont="0" applyFill="0" applyBorder="0" applyAlignment="0" applyProtection="0"/>
    <xf numFmtId="0" fontId="2" fillId="0" borderId="0" applyNumberFormat="0" applyFont="0" applyFill="0" applyBorder="0" applyAlignment="0" applyProtection="0">
      <alignment vertical="top"/>
    </xf>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9" applyNumberFormat="0" applyAlignment="0" applyProtection="0"/>
    <xf numFmtId="0" fontId="17" fillId="24" borderId="10"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10" borderId="9" applyNumberFormat="0" applyAlignment="0" applyProtection="0"/>
    <xf numFmtId="0" fontId="24" fillId="0" borderId="14" applyNumberFormat="0" applyFill="0" applyAlignment="0" applyProtection="0"/>
    <xf numFmtId="0" fontId="25" fillId="25" borderId="0" applyNumberFormat="0" applyBorder="0" applyAlignment="0" applyProtection="0"/>
    <xf numFmtId="0" fontId="2" fillId="26" borderId="15" applyNumberFormat="0" applyFont="0" applyAlignment="0" applyProtection="0"/>
    <xf numFmtId="0" fontId="26" fillId="23" borderId="16" applyNumberFormat="0" applyAlignment="0" applyProtection="0"/>
    <xf numFmtId="0" fontId="27" fillId="0" borderId="0" applyNumberFormat="0" applyFill="0" applyBorder="0" applyAlignment="0" applyProtection="0"/>
    <xf numFmtId="0" fontId="28" fillId="0" borderId="17" applyNumberFormat="0" applyFill="0" applyAlignment="0" applyProtection="0"/>
    <xf numFmtId="0" fontId="29" fillId="0" borderId="0" applyNumberFormat="0" applyFill="0" applyBorder="0" applyAlignment="0" applyProtection="0"/>
    <xf numFmtId="0" fontId="2" fillId="0" borderId="0" applyNumberFormat="0" applyFont="0" applyFill="0" applyBorder="0" applyAlignment="0" applyProtection="0">
      <alignment vertical="top"/>
    </xf>
    <xf numFmtId="0" fontId="38" fillId="0" borderId="0"/>
    <xf numFmtId="43" fontId="2" fillId="0" borderId="0" applyFont="0" applyFill="0" applyBorder="0" applyAlignment="0" applyProtection="0"/>
  </cellStyleXfs>
  <cellXfs count="264">
    <xf numFmtId="0" fontId="0" fillId="0" borderId="0" xfId="0"/>
    <xf numFmtId="0" fontId="3" fillId="0" borderId="0" xfId="0" applyFont="1" applyAlignment="1"/>
    <xf numFmtId="0" fontId="3" fillId="0" borderId="0" xfId="0" applyFont="1" applyAlignment="1">
      <alignment horizontal="right"/>
    </xf>
    <xf numFmtId="3" fontId="3" fillId="0" borderId="0" xfId="0" applyNumberFormat="1" applyFont="1" applyAlignment="1">
      <alignment horizontal="right" vertical="center"/>
    </xf>
    <xf numFmtId="0" fontId="3" fillId="0" borderId="0" xfId="0" applyFont="1" applyAlignment="1">
      <alignment wrapText="1"/>
    </xf>
    <xf numFmtId="164" fontId="3" fillId="0" borderId="0" xfId="0" applyNumberFormat="1" applyFont="1"/>
    <xf numFmtId="165" fontId="4" fillId="0" borderId="1" xfId="0" applyNumberFormat="1" applyFont="1" applyBorder="1"/>
    <xf numFmtId="165" fontId="4" fillId="0" borderId="1" xfId="0" applyNumberFormat="1" applyFont="1" applyBorder="1" applyAlignment="1">
      <alignment horizontal="right"/>
    </xf>
    <xf numFmtId="1" fontId="4" fillId="0" borderId="1" xfId="0" applyNumberFormat="1" applyFont="1" applyBorder="1" applyAlignment="1" applyProtection="1">
      <alignment horizontal="left" vertical="center" wrapText="1"/>
      <protection locked="0"/>
    </xf>
    <xf numFmtId="165" fontId="3" fillId="0" borderId="1" xfId="0" applyNumberFormat="1" applyFont="1" applyBorder="1" applyAlignment="1"/>
    <xf numFmtId="3" fontId="3" fillId="0" borderId="0" xfId="0" applyNumberFormat="1" applyFont="1" applyBorder="1" applyAlignment="1">
      <alignment horizontal="right" vertical="center"/>
    </xf>
    <xf numFmtId="3" fontId="4" fillId="0" borderId="2" xfId="0" applyNumberFormat="1" applyFont="1" applyBorder="1" applyAlignment="1" applyProtection="1">
      <alignment vertical="center" wrapText="1"/>
      <protection locked="0"/>
    </xf>
    <xf numFmtId="0" fontId="3" fillId="2" borderId="0" xfId="0" applyFont="1" applyFill="1" applyAlignment="1"/>
    <xf numFmtId="165" fontId="3" fillId="2" borderId="1" xfId="0" applyNumberFormat="1" applyFont="1" applyFill="1" applyBorder="1" applyAlignment="1"/>
    <xf numFmtId="3" fontId="4" fillId="2" borderId="3" xfId="0" applyNumberFormat="1"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4" fillId="0" borderId="0" xfId="0" applyFont="1" applyAlignment="1"/>
    <xf numFmtId="165" fontId="4" fillId="0" borderId="1" xfId="0" applyNumberFormat="1" applyFont="1" applyBorder="1" applyAlignment="1"/>
    <xf numFmtId="0" fontId="4" fillId="0" borderId="1" xfId="0" applyFont="1" applyBorder="1" applyAlignment="1" applyProtection="1">
      <alignment vertical="center" wrapText="1"/>
      <protection locked="0"/>
    </xf>
    <xf numFmtId="0" fontId="5" fillId="0" borderId="0" xfId="0" applyFont="1" applyAlignment="1"/>
    <xf numFmtId="3" fontId="5" fillId="0" borderId="4" xfId="0" applyNumberFormat="1" applyFont="1" applyBorder="1" applyAlignment="1">
      <alignment horizontal="right" vertical="center"/>
    </xf>
    <xf numFmtId="3" fontId="3" fillId="0" borderId="4" xfId="0" applyNumberFormat="1" applyFont="1" applyBorder="1" applyAlignment="1">
      <alignment horizontal="right" vertical="center"/>
    </xf>
    <xf numFmtId="0" fontId="3"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3" fontId="4" fillId="0" borderId="4" xfId="0"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4" fillId="0" borderId="5" xfId="0" applyFont="1" applyBorder="1" applyAlignment="1" applyProtection="1">
      <alignment horizontal="left" vertical="center" wrapText="1"/>
      <protection locked="0"/>
    </xf>
    <xf numFmtId="0" fontId="7" fillId="0" borderId="0" xfId="0" applyFont="1" applyAlignment="1"/>
    <xf numFmtId="165" fontId="7" fillId="0" borderId="1" xfId="0" applyNumberFormat="1" applyFont="1" applyBorder="1" applyAlignment="1"/>
    <xf numFmtId="3" fontId="7" fillId="0" borderId="4" xfId="0" applyNumberFormat="1" applyFont="1" applyBorder="1" applyAlignment="1">
      <alignment horizontal="right" vertical="center"/>
    </xf>
    <xf numFmtId="0" fontId="7" fillId="0" borderId="1" xfId="0" applyFont="1" applyBorder="1" applyAlignment="1" applyProtection="1">
      <alignment vertical="center" wrapText="1"/>
      <protection locked="0"/>
    </xf>
    <xf numFmtId="3" fontId="3" fillId="2" borderId="4" xfId="0" applyNumberFormat="1" applyFont="1" applyFill="1" applyBorder="1" applyAlignment="1">
      <alignment horizontal="right" vertical="center"/>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0" xfId="0" applyFont="1" applyFill="1" applyAlignment="1"/>
    <xf numFmtId="165" fontId="4" fillId="2" borderId="1" xfId="0" applyNumberFormat="1" applyFont="1" applyFill="1" applyBorder="1" applyAlignment="1"/>
    <xf numFmtId="4" fontId="4" fillId="2" borderId="3" xfId="0" applyNumberFormat="1" applyFont="1" applyFill="1" applyBorder="1" applyAlignment="1" applyProtection="1">
      <alignment vertical="center"/>
      <protection locked="0"/>
    </xf>
    <xf numFmtId="0" fontId="5" fillId="0" borderId="0" xfId="0" applyFont="1" applyAlignment="1">
      <alignment wrapText="1"/>
    </xf>
    <xf numFmtId="3" fontId="5" fillId="0" borderId="4" xfId="0" applyNumberFormat="1" applyFont="1" applyBorder="1" applyAlignment="1">
      <alignment horizontal="right" vertical="center" wrapText="1"/>
    </xf>
    <xf numFmtId="165" fontId="3" fillId="0" borderId="1" xfId="0" applyNumberFormat="1" applyFont="1" applyBorder="1" applyAlignment="1">
      <alignment wrapText="1"/>
    </xf>
    <xf numFmtId="3" fontId="3" fillId="0" borderId="4" xfId="0" applyNumberFormat="1" applyFont="1" applyBorder="1" applyAlignment="1">
      <alignment horizontal="right" vertical="center" wrapText="1"/>
    </xf>
    <xf numFmtId="49" fontId="4" fillId="0" borderId="4" xfId="0" applyNumberFormat="1" applyFont="1" applyBorder="1" applyAlignment="1">
      <alignment horizontal="center" vertical="center"/>
    </xf>
    <xf numFmtId="0" fontId="8" fillId="0" borderId="1" xfId="0" applyFont="1" applyBorder="1" applyAlignment="1" applyProtection="1">
      <alignment vertical="center" wrapText="1"/>
      <protection locked="0"/>
    </xf>
    <xf numFmtId="49" fontId="4" fillId="2" borderId="4" xfId="0" applyNumberFormat="1" applyFont="1" applyFill="1" applyBorder="1" applyAlignment="1">
      <alignment horizontal="center" vertical="center"/>
    </xf>
    <xf numFmtId="49" fontId="6" fillId="0" borderId="4" xfId="0" applyNumberFormat="1" applyFont="1" applyBorder="1" applyAlignment="1">
      <alignment horizontal="center" vertical="center"/>
    </xf>
    <xf numFmtId="0" fontId="3" fillId="0" borderId="0" xfId="0" applyFont="1"/>
    <xf numFmtId="0" fontId="3" fillId="0" borderId="2" xfId="0" applyFont="1" applyBorder="1" applyAlignment="1">
      <alignment wrapText="1"/>
    </xf>
    <xf numFmtId="0" fontId="7" fillId="0" borderId="5" xfId="0" applyFont="1" applyBorder="1" applyAlignment="1" applyProtection="1">
      <alignment vertical="center" wrapText="1"/>
      <protection locked="0"/>
    </xf>
    <xf numFmtId="3" fontId="4" fillId="0" borderId="4" xfId="0" applyNumberFormat="1" applyFont="1" applyBorder="1" applyAlignment="1">
      <alignment horizontal="right" vertical="center"/>
    </xf>
    <xf numFmtId="0" fontId="4"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3" fillId="0" borderId="0" xfId="0" applyFont="1" applyAlignment="1">
      <alignment horizontal="left" vertical="center"/>
    </xf>
    <xf numFmtId="3" fontId="3" fillId="0" borderId="4" xfId="0" applyNumberFormat="1" applyFont="1" applyBorder="1" applyAlignment="1">
      <alignment horizontal="left" vertical="center"/>
    </xf>
    <xf numFmtId="0" fontId="3" fillId="0" borderId="1" xfId="0" applyFont="1" applyBorder="1" applyAlignment="1" applyProtection="1">
      <alignment horizontal="left" vertical="center" wrapText="1"/>
      <protection locked="0"/>
    </xf>
    <xf numFmtId="0" fontId="3" fillId="0" borderId="0" xfId="0" applyFont="1" applyAlignment="1">
      <alignment horizontal="left" vertical="center" wrapText="1"/>
    </xf>
    <xf numFmtId="3" fontId="3" fillId="0" borderId="4" xfId="0" applyNumberFormat="1" applyFont="1" applyBorder="1" applyAlignment="1">
      <alignment horizontal="left" vertical="center" wrapText="1"/>
    </xf>
    <xf numFmtId="0" fontId="7" fillId="0" borderId="1" xfId="0" applyFont="1" applyBorder="1" applyAlignment="1" applyProtection="1">
      <alignment horizontal="left" vertical="center" wrapText="1"/>
      <protection locked="0"/>
    </xf>
    <xf numFmtId="164" fontId="4" fillId="0" borderId="1" xfId="0" applyNumberFormat="1" applyFont="1" applyBorder="1" applyAlignment="1" applyProtection="1">
      <alignment horizontal="left" vertical="center" wrapText="1"/>
      <protection locked="0"/>
    </xf>
    <xf numFmtId="3" fontId="3" fillId="0" borderId="6" xfId="0" applyNumberFormat="1" applyFont="1" applyBorder="1" applyAlignment="1">
      <alignment horizontal="right" vertical="center"/>
    </xf>
    <xf numFmtId="164" fontId="3" fillId="0" borderId="0" xfId="0" applyNumberFormat="1" applyFont="1" applyAlignment="1">
      <alignment horizontal="center" vertical="center" wrapText="1"/>
    </xf>
    <xf numFmtId="0" fontId="9" fillId="0" borderId="0" xfId="0" applyFont="1" applyAlignment="1">
      <alignment horizontal="center"/>
    </xf>
    <xf numFmtId="49" fontId="10" fillId="0" borderId="5"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3" borderId="1" xfId="0" applyNumberFormat="1" applyFont="1" applyFill="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0" fillId="0" borderId="2" xfId="0" applyNumberFormat="1" applyFont="1" applyBorder="1" applyAlignment="1">
      <alignment horizontal="center"/>
    </xf>
    <xf numFmtId="49" fontId="10" fillId="0" borderId="1" xfId="0" applyNumberFormat="1" applyFont="1" applyBorder="1" applyAlignment="1">
      <alignment horizontal="center" vertical="center"/>
    </xf>
    <xf numFmtId="49" fontId="10" fillId="0" borderId="0" xfId="0" applyNumberFormat="1" applyFont="1" applyAlignment="1">
      <alignment horizontal="center"/>
    </xf>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165" fontId="3" fillId="0" borderId="1" xfId="1" applyNumberFormat="1" applyFont="1" applyBorder="1" applyAlignment="1"/>
    <xf numFmtId="165" fontId="7" fillId="0" borderId="1" xfId="1" applyNumberFormat="1" applyFont="1" applyBorder="1" applyAlignment="1"/>
    <xf numFmtId="165" fontId="3" fillId="0" borderId="1" xfId="1" applyNumberFormat="1" applyFont="1" applyBorder="1" applyAlignment="1">
      <alignment wrapText="1"/>
    </xf>
    <xf numFmtId="165" fontId="4" fillId="0" borderId="1" xfId="1" applyNumberFormat="1" applyFont="1" applyBorder="1" applyAlignment="1"/>
    <xf numFmtId="165" fontId="3" fillId="0" borderId="1" xfId="0" applyNumberFormat="1" applyFont="1" applyBorder="1" applyAlignment="1">
      <alignment vertical="center" wrapText="1"/>
    </xf>
    <xf numFmtId="165" fontId="3" fillId="0" borderId="1" xfId="1" applyNumberFormat="1" applyFont="1" applyBorder="1" applyAlignment="1">
      <alignment vertical="center" wrapText="1"/>
    </xf>
    <xf numFmtId="165" fontId="3" fillId="0" borderId="1" xfId="0" applyNumberFormat="1" applyFont="1" applyBorder="1" applyAlignment="1">
      <alignment vertical="center"/>
    </xf>
    <xf numFmtId="165" fontId="3" fillId="0" borderId="1" xfId="1" applyNumberFormat="1" applyFont="1" applyBorder="1" applyAlignment="1">
      <alignment vertical="center"/>
    </xf>
    <xf numFmtId="165" fontId="3" fillId="2" borderId="1" xfId="1" applyNumberFormat="1" applyFont="1" applyFill="1" applyBorder="1" applyAlignment="1"/>
    <xf numFmtId="165" fontId="4" fillId="2" borderId="1" xfId="1" applyNumberFormat="1" applyFont="1" applyFill="1" applyBorder="1" applyAlignment="1"/>
    <xf numFmtId="4" fontId="2" fillId="0" borderId="0" xfId="4" applyNumberFormat="1" applyFont="1" applyFill="1" applyBorder="1" applyAlignment="1" applyProtection="1">
      <alignment vertical="top"/>
    </xf>
    <xf numFmtId="0" fontId="2" fillId="0" borderId="0" xfId="4" applyNumberFormat="1" applyFont="1" applyFill="1" applyBorder="1" applyAlignment="1" applyProtection="1">
      <alignment vertical="top"/>
    </xf>
    <xf numFmtId="4" fontId="31" fillId="0" borderId="0" xfId="4" applyNumberFormat="1" applyFont="1" applyFill="1" applyBorder="1" applyAlignment="1" applyProtection="1">
      <alignment vertical="top"/>
    </xf>
    <xf numFmtId="0" fontId="31" fillId="0" borderId="0" xfId="4" applyNumberFormat="1" applyFont="1" applyFill="1" applyBorder="1" applyAlignment="1" applyProtection="1">
      <alignment vertical="top"/>
    </xf>
    <xf numFmtId="0" fontId="31" fillId="0" borderId="0" xfId="4" applyNumberFormat="1" applyFont="1" applyFill="1" applyBorder="1" applyAlignment="1" applyProtection="1">
      <alignment horizontal="left" vertical="center"/>
    </xf>
    <xf numFmtId="0" fontId="2" fillId="0" borderId="0" xfId="4" applyNumberFormat="1" applyFont="1" applyFill="1" applyBorder="1" applyAlignment="1" applyProtection="1">
      <alignment horizontal="right" vertical="center" indent="1"/>
    </xf>
    <xf numFmtId="0" fontId="32" fillId="27" borderId="1" xfId="4" applyNumberFormat="1" applyFont="1" applyFill="1" applyBorder="1" applyAlignment="1" applyProtection="1">
      <alignment horizontal="center" vertical="center"/>
    </xf>
    <xf numFmtId="4" fontId="32" fillId="27" borderId="1" xfId="4" applyNumberFormat="1" applyFont="1" applyFill="1" applyBorder="1" applyAlignment="1" applyProtection="1">
      <alignment horizontal="center" vertical="center" wrapText="1"/>
    </xf>
    <xf numFmtId="0" fontId="2" fillId="0" borderId="0" xfId="4" applyNumberFormat="1" applyFont="1" applyFill="1" applyBorder="1" applyAlignment="1" applyProtection="1">
      <alignment horizontal="center" vertical="center"/>
    </xf>
    <xf numFmtId="0" fontId="33" fillId="0" borderId="1" xfId="4" applyNumberFormat="1" applyFont="1" applyFill="1" applyBorder="1" applyAlignment="1" applyProtection="1">
      <alignment horizontal="center" vertical="center"/>
    </xf>
    <xf numFmtId="0" fontId="33" fillId="0" borderId="1" xfId="4" applyNumberFormat="1" applyFont="1" applyFill="1" applyBorder="1" applyAlignment="1" applyProtection="1">
      <alignment horizontal="left" vertical="center" wrapText="1"/>
    </xf>
    <xf numFmtId="166" fontId="33" fillId="0" borderId="1" xfId="4" applyNumberFormat="1" applyFont="1" applyFill="1" applyBorder="1" applyAlignment="1" applyProtection="1">
      <alignment vertical="top"/>
    </xf>
    <xf numFmtId="165" fontId="33" fillId="0" borderId="1" xfId="4" applyNumberFormat="1" applyFont="1" applyFill="1" applyBorder="1" applyAlignment="1" applyProtection="1">
      <alignment vertical="top"/>
    </xf>
    <xf numFmtId="0" fontId="33" fillId="0" borderId="1" xfId="4" applyNumberFormat="1" applyFont="1" applyFill="1" applyBorder="1" applyAlignment="1" applyProtection="1">
      <alignment horizontal="left" vertical="center"/>
    </xf>
    <xf numFmtId="166" fontId="34" fillId="0" borderId="1" xfId="4" applyNumberFormat="1" applyFont="1" applyFill="1" applyBorder="1" applyAlignment="1" applyProtection="1">
      <alignment vertical="top"/>
    </xf>
    <xf numFmtId="0" fontId="33" fillId="0" borderId="1" xfId="4" applyNumberFormat="1" applyFont="1" applyFill="1" applyBorder="1" applyAlignment="1" applyProtection="1">
      <alignment horizontal="right" vertical="top" indent="1"/>
    </xf>
    <xf numFmtId="4" fontId="32" fillId="27" borderId="1" xfId="4" applyNumberFormat="1" applyFont="1" applyFill="1" applyBorder="1" applyAlignment="1" applyProtection="1">
      <alignment horizontal="right" vertical="center"/>
    </xf>
    <xf numFmtId="0" fontId="2" fillId="0" borderId="0" xfId="4" applyNumberFormat="1" applyFont="1" applyFill="1" applyBorder="1" applyAlignment="1" applyProtection="1">
      <alignment vertical="center"/>
    </xf>
    <xf numFmtId="0" fontId="35" fillId="0" borderId="0" xfId="4" applyNumberFormat="1" applyFont="1" applyFill="1" applyBorder="1" applyAlignment="1" applyProtection="1">
      <alignment horizontal="right" vertical="top" indent="1"/>
    </xf>
    <xf numFmtId="4" fontId="0" fillId="0" borderId="0" xfId="4" applyNumberFormat="1" applyFont="1" applyFill="1" applyBorder="1" applyAlignment="1" applyProtection="1">
      <alignment vertical="top"/>
    </xf>
    <xf numFmtId="0" fontId="2" fillId="0" borderId="0" xfId="4" applyNumberFormat="1" applyFont="1" applyFill="1" applyBorder="1" applyAlignment="1" applyProtection="1">
      <alignment horizontal="right" vertical="top" indent="1"/>
    </xf>
    <xf numFmtId="0" fontId="36" fillId="0" borderId="0" xfId="0" applyFont="1" applyAlignment="1">
      <alignment wrapText="1"/>
    </xf>
    <xf numFmtId="0" fontId="35" fillId="0" borderId="0" xfId="4" applyNumberFormat="1" applyFont="1" applyFill="1" applyBorder="1" applyAlignment="1" applyProtection="1">
      <alignment horizontal="right" vertical="top" wrapText="1" indent="1"/>
    </xf>
    <xf numFmtId="0" fontId="37" fillId="0" borderId="0" xfId="4" applyNumberFormat="1" applyFont="1" applyFill="1" applyBorder="1" applyAlignment="1" applyProtection="1">
      <alignment horizontal="left" vertical="top" wrapText="1"/>
    </xf>
    <xf numFmtId="0" fontId="35" fillId="0" borderId="0" xfId="4" applyNumberFormat="1" applyFont="1" applyFill="1" applyBorder="1" applyAlignment="1" applyProtection="1">
      <alignment horizontal="left" vertical="top" wrapText="1"/>
    </xf>
    <xf numFmtId="0" fontId="35" fillId="0" borderId="0" xfId="4" applyNumberFormat="1" applyFont="1" applyFill="1" applyBorder="1" applyAlignment="1" applyProtection="1">
      <alignment horizontal="left" vertical="top"/>
    </xf>
    <xf numFmtId="0" fontId="2" fillId="0" borderId="0" xfId="4" applyNumberFormat="1" applyFont="1" applyFill="1" applyBorder="1" applyAlignment="1" applyProtection="1">
      <alignment horizontal="left" vertical="top"/>
    </xf>
    <xf numFmtId="0" fontId="31" fillId="0" borderId="0" xfId="4" applyNumberFormat="1" applyFont="1" applyFill="1" applyBorder="1" applyAlignment="1" applyProtection="1">
      <alignment horizontal="left" vertical="center"/>
    </xf>
    <xf numFmtId="49" fontId="10" fillId="0" borderId="0" xfId="0" applyNumberFormat="1" applyFont="1" applyBorder="1" applyAlignment="1">
      <alignment horizontal="center" vertical="center"/>
    </xf>
    <xf numFmtId="1" fontId="4" fillId="0" borderId="0" xfId="0" applyNumberFormat="1" applyFont="1" applyBorder="1" applyAlignment="1" applyProtection="1">
      <alignment horizontal="left" vertical="center" wrapText="1"/>
      <protection locked="0"/>
    </xf>
    <xf numFmtId="165" fontId="4" fillId="0" borderId="0" xfId="0" applyNumberFormat="1" applyFont="1" applyBorder="1" applyAlignment="1">
      <alignment horizontal="right"/>
    </xf>
    <xf numFmtId="165" fontId="4" fillId="0" borderId="0" xfId="0" applyNumberFormat="1" applyFont="1" applyBorder="1"/>
    <xf numFmtId="165" fontId="4" fillId="0" borderId="0" xfId="0" applyNumberFormat="1" applyFont="1" applyBorder="1" applyAlignment="1"/>
    <xf numFmtId="165" fontId="3" fillId="3" borderId="1" xfId="0" applyNumberFormat="1" applyFont="1" applyFill="1" applyBorder="1" applyAlignment="1">
      <alignment wrapText="1"/>
    </xf>
    <xf numFmtId="0" fontId="3" fillId="0" borderId="0" xfId="47" applyFont="1"/>
    <xf numFmtId="0" fontId="4" fillId="0" borderId="0" xfId="47" applyFont="1" applyAlignment="1">
      <alignment horizontal="center" vertical="center"/>
    </xf>
    <xf numFmtId="0" fontId="4" fillId="0" borderId="0" xfId="47" applyFont="1" applyBorder="1" applyAlignment="1">
      <alignment vertical="center"/>
    </xf>
    <xf numFmtId="0" fontId="4" fillId="0" borderId="0" xfId="47" applyFont="1" applyBorder="1" applyAlignment="1">
      <alignment horizontal="center" vertical="center"/>
    </xf>
    <xf numFmtId="0" fontId="3" fillId="0" borderId="0" xfId="47" applyFont="1" applyBorder="1"/>
    <xf numFmtId="0" fontId="4" fillId="0" borderId="0" xfId="47" applyFont="1" applyBorder="1"/>
    <xf numFmtId="0" fontId="3" fillId="0" borderId="0" xfId="47" applyFont="1" applyAlignment="1">
      <alignment horizontal="center" vertical="center"/>
    </xf>
    <xf numFmtId="0" fontId="3" fillId="0" borderId="0" xfId="47" applyFont="1" applyBorder="1" applyAlignment="1">
      <alignment horizontal="center" vertical="center"/>
    </xf>
    <xf numFmtId="0" fontId="4" fillId="0" borderId="0" xfId="47" applyFont="1" applyBorder="1" applyAlignment="1"/>
    <xf numFmtId="0" fontId="3" fillId="0" borderId="0" xfId="47" applyFont="1" applyAlignment="1">
      <alignment vertical="center"/>
    </xf>
    <xf numFmtId="0" fontId="3" fillId="0" borderId="0" xfId="47" applyFont="1" applyBorder="1" applyAlignment="1">
      <alignment vertical="center"/>
    </xf>
    <xf numFmtId="166" fontId="4" fillId="0" borderId="0" xfId="47" applyNumberFormat="1" applyFont="1" applyBorder="1" applyAlignment="1">
      <alignment vertical="center"/>
    </xf>
    <xf numFmtId="167" fontId="4" fillId="0" borderId="0" xfId="47" applyNumberFormat="1" applyFont="1" applyBorder="1" applyAlignment="1">
      <alignment vertical="center"/>
    </xf>
    <xf numFmtId="0" fontId="4" fillId="0" borderId="0" xfId="0" applyFont="1" applyBorder="1" applyAlignment="1">
      <alignment vertical="center"/>
    </xf>
    <xf numFmtId="0" fontId="39" fillId="0" borderId="0" xfId="0" applyFont="1" applyBorder="1" applyAlignment="1">
      <alignment vertical="center"/>
    </xf>
    <xf numFmtId="0" fontId="4" fillId="3" borderId="1" xfId="0" applyFont="1" applyFill="1" applyBorder="1" applyAlignment="1" applyProtection="1">
      <alignment vertical="center" wrapText="1"/>
      <protection locked="0"/>
    </xf>
    <xf numFmtId="0" fontId="3" fillId="3" borderId="0" xfId="0" applyFont="1" applyFill="1" applyAlignment="1"/>
    <xf numFmtId="49" fontId="3" fillId="3" borderId="1" xfId="0" applyNumberFormat="1" applyFont="1" applyFill="1" applyBorder="1" applyAlignment="1">
      <alignment horizontal="right"/>
    </xf>
    <xf numFmtId="165" fontId="3" fillId="3" borderId="1" xfId="0" applyNumberFormat="1" applyFont="1" applyFill="1" applyBorder="1" applyAlignment="1"/>
    <xf numFmtId="165" fontId="3" fillId="3" borderId="1" xfId="1" applyNumberFormat="1" applyFont="1" applyFill="1" applyBorder="1" applyAlignment="1"/>
    <xf numFmtId="49" fontId="10" fillId="28" borderId="1" xfId="0" applyNumberFormat="1" applyFont="1" applyFill="1" applyBorder="1" applyAlignment="1" applyProtection="1">
      <alignment horizontal="center" vertical="center"/>
      <protection locked="0"/>
    </xf>
    <xf numFmtId="0" fontId="4" fillId="28" borderId="1" xfId="0" applyFont="1" applyFill="1" applyBorder="1" applyAlignment="1" applyProtection="1">
      <alignment vertical="center" wrapText="1"/>
      <protection locked="0"/>
    </xf>
    <xf numFmtId="3" fontId="3" fillId="28" borderId="3" xfId="0" applyNumberFormat="1" applyFont="1" applyFill="1" applyBorder="1" applyAlignment="1">
      <alignment horizontal="right" vertical="center"/>
    </xf>
    <xf numFmtId="0" fontId="3" fillId="28" borderId="0" xfId="0" applyFont="1" applyFill="1" applyAlignment="1"/>
    <xf numFmtId="165" fontId="3" fillId="28" borderId="1" xfId="0" applyNumberFormat="1" applyFont="1" applyFill="1" applyBorder="1" applyAlignment="1"/>
    <xf numFmtId="165" fontId="3" fillId="28" borderId="1" xfId="1" applyNumberFormat="1" applyFont="1" applyFill="1" applyBorder="1" applyAlignment="1"/>
    <xf numFmtId="3" fontId="3" fillId="3" borderId="4" xfId="0" applyNumberFormat="1" applyFont="1" applyFill="1" applyBorder="1" applyAlignment="1">
      <alignment horizontal="right" vertical="center"/>
    </xf>
    <xf numFmtId="3" fontId="4" fillId="28" borderId="3" xfId="0" applyNumberFormat="1" applyFont="1" applyFill="1" applyBorder="1" applyAlignment="1">
      <alignment horizontal="right" vertical="center"/>
    </xf>
    <xf numFmtId="0" fontId="4" fillId="28" borderId="0" xfId="0" applyFont="1" applyFill="1" applyAlignment="1"/>
    <xf numFmtId="165" fontId="4" fillId="28" borderId="1" xfId="1" applyNumberFormat="1" applyFont="1" applyFill="1" applyBorder="1" applyAlignment="1"/>
    <xf numFmtId="49" fontId="3" fillId="3" borderId="1" xfId="0" applyNumberFormat="1" applyFont="1" applyFill="1" applyBorder="1" applyAlignment="1"/>
    <xf numFmtId="164" fontId="4" fillId="3" borderId="1" xfId="0" applyNumberFormat="1" applyFont="1" applyFill="1" applyBorder="1" applyAlignment="1" applyProtection="1">
      <alignment horizontal="left" vertical="center" wrapText="1"/>
      <protection locked="0"/>
    </xf>
    <xf numFmtId="49" fontId="4" fillId="28" borderId="1" xfId="0" applyNumberFormat="1" applyFont="1" applyFill="1" applyBorder="1" applyAlignment="1">
      <alignment horizontal="right"/>
    </xf>
    <xf numFmtId="3" fontId="4" fillId="28" borderId="3" xfId="0" applyNumberFormat="1" applyFont="1" applyFill="1" applyBorder="1" applyAlignment="1" applyProtection="1">
      <alignment vertical="center"/>
      <protection locked="0"/>
    </xf>
    <xf numFmtId="49" fontId="4" fillId="28" borderId="4" xfId="0" applyNumberFormat="1" applyFont="1" applyFill="1" applyBorder="1" applyAlignment="1">
      <alignment horizontal="center" vertical="center"/>
    </xf>
    <xf numFmtId="49" fontId="4" fillId="28" borderId="1" xfId="1" applyNumberFormat="1" applyFont="1" applyFill="1" applyBorder="1" applyAlignment="1">
      <alignment horizontal="right"/>
    </xf>
    <xf numFmtId="0" fontId="4" fillId="3" borderId="0" xfId="0" applyFont="1" applyFill="1" applyAlignment="1"/>
    <xf numFmtId="164" fontId="40" fillId="0" borderId="0" xfId="0" applyNumberFormat="1" applyFont="1"/>
    <xf numFmtId="164" fontId="4" fillId="0" borderId="18" xfId="0" applyNumberFormat="1" applyFont="1" applyBorder="1" applyAlignment="1" applyProtection="1">
      <alignment vertical="center"/>
      <protection locked="0"/>
    </xf>
    <xf numFmtId="49" fontId="41"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4" fontId="4" fillId="4" borderId="1" xfId="0" applyNumberFormat="1" applyFont="1" applyFill="1" applyBorder="1" applyAlignment="1" applyProtection="1">
      <alignment horizontal="center" vertical="center" wrapText="1"/>
      <protection locked="0"/>
    </xf>
    <xf numFmtId="164" fontId="40" fillId="0" borderId="0" xfId="0" applyNumberFormat="1" applyFont="1" applyAlignment="1">
      <alignment horizontal="center" vertical="center" wrapText="1"/>
    </xf>
    <xf numFmtId="49" fontId="41" fillId="29" borderId="1" xfId="0" applyNumberFormat="1" applyFont="1" applyFill="1" applyBorder="1" applyAlignment="1" applyProtection="1">
      <alignment horizontal="center" vertical="center" wrapText="1"/>
      <protection locked="0"/>
    </xf>
    <xf numFmtId="164" fontId="4" fillId="29" borderId="1" xfId="0" applyNumberFormat="1" applyFont="1" applyFill="1" applyBorder="1" applyAlignment="1" applyProtection="1">
      <alignment horizontal="left" vertical="center" wrapText="1"/>
      <protection locked="0"/>
    </xf>
    <xf numFmtId="164" fontId="4" fillId="29" borderId="1" xfId="0" applyNumberFormat="1" applyFont="1" applyFill="1" applyBorder="1" applyAlignment="1" applyProtection="1">
      <alignment horizontal="left" vertical="center"/>
      <protection locked="0"/>
    </xf>
    <xf numFmtId="4" fontId="3" fillId="29" borderId="1" xfId="0" applyNumberFormat="1" applyFont="1" applyFill="1" applyBorder="1" applyAlignment="1" applyProtection="1">
      <alignment horizontal="right" vertical="center"/>
      <protection locked="0"/>
    </xf>
    <xf numFmtId="49" fontId="41"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164" fontId="4" fillId="0" borderId="1" xfId="0" applyNumberFormat="1" applyFont="1" applyBorder="1" applyAlignment="1" applyProtection="1">
      <alignment vertical="center"/>
      <protection locked="0"/>
    </xf>
    <xf numFmtId="4" fontId="3" fillId="0" borderId="1" xfId="0" applyNumberFormat="1" applyFont="1" applyBorder="1" applyAlignment="1" applyProtection="1">
      <alignment horizontal="right" vertical="center"/>
      <protection locked="0"/>
    </xf>
    <xf numFmtId="164" fontId="4" fillId="29" borderId="1" xfId="0" applyNumberFormat="1" applyFont="1" applyFill="1" applyBorder="1" applyAlignment="1" applyProtection="1">
      <alignment vertical="center"/>
      <protection locked="0"/>
    </xf>
    <xf numFmtId="4" fontId="4" fillId="29" borderId="1" xfId="0" applyNumberFormat="1" applyFont="1" applyFill="1" applyBorder="1" applyAlignment="1" applyProtection="1">
      <alignment horizontal="right" vertical="center"/>
      <protection locked="0"/>
    </xf>
    <xf numFmtId="164" fontId="4" fillId="0" borderId="1" xfId="0" applyNumberFormat="1" applyFont="1" applyBorder="1" applyAlignment="1" applyProtection="1">
      <alignment horizontal="left" vertical="center"/>
      <protection locked="0"/>
    </xf>
    <xf numFmtId="164" fontId="3" fillId="0" borderId="1" xfId="0" applyNumberFormat="1" applyFont="1" applyBorder="1" applyAlignment="1" applyProtection="1">
      <alignment vertical="center"/>
      <protection locked="0"/>
    </xf>
    <xf numFmtId="49" fontId="41" fillId="29" borderId="1" xfId="0" applyNumberFormat="1" applyFont="1" applyFill="1" applyBorder="1" applyAlignment="1">
      <alignment horizontal="center" vertical="center" wrapText="1"/>
    </xf>
    <xf numFmtId="49" fontId="41" fillId="2" borderId="1" xfId="0" applyNumberFormat="1" applyFont="1" applyFill="1" applyBorder="1" applyAlignment="1" applyProtection="1">
      <alignment horizontal="center" vertical="center" wrapText="1"/>
      <protection locked="0"/>
    </xf>
    <xf numFmtId="49" fontId="41" fillId="0" borderId="1" xfId="0" applyNumberFormat="1" applyFont="1" applyBorder="1" applyAlignment="1">
      <alignment horizontal="center" vertical="center" wrapText="1"/>
    </xf>
    <xf numFmtId="1"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right" vertical="center"/>
      <protection locked="0"/>
    </xf>
    <xf numFmtId="49" fontId="41" fillId="0" borderId="0" xfId="0" applyNumberFormat="1" applyFont="1" applyBorder="1" applyAlignment="1">
      <alignment horizontal="center" vertical="center"/>
    </xf>
    <xf numFmtId="1" fontId="4" fillId="0" borderId="0" xfId="0" applyNumberFormat="1" applyFont="1" applyBorder="1" applyAlignment="1" applyProtection="1">
      <alignment horizontal="left" vertical="center"/>
      <protection locked="0"/>
    </xf>
    <xf numFmtId="4" fontId="4" fillId="0" borderId="0" xfId="0" applyNumberFormat="1" applyFont="1" applyBorder="1" applyAlignment="1" applyProtection="1">
      <alignment horizontal="right" vertical="center"/>
      <protection locked="0"/>
    </xf>
    <xf numFmtId="49" fontId="41" fillId="29" borderId="5" xfId="0" applyNumberFormat="1" applyFont="1" applyFill="1" applyBorder="1" applyAlignment="1" applyProtection="1">
      <alignment horizontal="center" vertical="center"/>
      <protection locked="0"/>
    </xf>
    <xf numFmtId="0" fontId="4" fillId="29" borderId="5" xfId="0" applyFont="1" applyFill="1" applyBorder="1" applyAlignment="1" applyProtection="1">
      <alignment vertical="center" wrapText="1"/>
      <protection locked="0"/>
    </xf>
    <xf numFmtId="4" fontId="4" fillId="29" borderId="5" xfId="0" applyNumberFormat="1" applyFont="1" applyFill="1" applyBorder="1" applyAlignment="1" applyProtection="1">
      <alignment vertical="center"/>
      <protection locked="0"/>
    </xf>
    <xf numFmtId="49" fontId="41" fillId="0" borderId="1" xfId="0" applyNumberFormat="1" applyFont="1" applyBorder="1" applyAlignment="1" applyProtection="1">
      <alignment horizontal="center" vertical="center"/>
      <protection locked="0"/>
    </xf>
    <xf numFmtId="4" fontId="3" fillId="0" borderId="1" xfId="0" applyNumberFormat="1" applyFont="1" applyBorder="1" applyAlignment="1" applyProtection="1">
      <alignment vertical="center"/>
      <protection locked="0"/>
    </xf>
    <xf numFmtId="4" fontId="3" fillId="0" borderId="1" xfId="0" applyNumberFormat="1" applyFont="1" applyBorder="1" applyAlignment="1">
      <alignment horizontal="right" vertical="center"/>
    </xf>
    <xf numFmtId="49" fontId="41" fillId="29" borderId="1" xfId="0" applyNumberFormat="1" applyFont="1" applyFill="1" applyBorder="1" applyAlignment="1" applyProtection="1">
      <alignment horizontal="center" vertical="center"/>
      <protection locked="0"/>
    </xf>
    <xf numFmtId="0" fontId="4" fillId="29" borderId="1" xfId="0" applyFont="1" applyFill="1" applyBorder="1" applyAlignment="1" applyProtection="1">
      <alignment vertical="center" wrapText="1"/>
      <protection locked="0"/>
    </xf>
    <xf numFmtId="4" fontId="4" fillId="29" borderId="1" xfId="0" applyNumberFormat="1" applyFont="1" applyFill="1" applyBorder="1" applyAlignment="1">
      <alignment horizontal="right" vertical="center"/>
    </xf>
    <xf numFmtId="4" fontId="3" fillId="0" borderId="1" xfId="0" applyNumberFormat="1" applyFont="1" applyBorder="1" applyAlignment="1">
      <alignment horizontal="right" vertical="center" wrapText="1"/>
    </xf>
    <xf numFmtId="4" fontId="3" fillId="0" borderId="1" xfId="48" applyNumberFormat="1" applyFont="1" applyBorder="1" applyAlignment="1">
      <alignment horizontal="right" vertical="center"/>
    </xf>
    <xf numFmtId="4" fontId="4" fillId="29" borderId="1" xfId="48" applyNumberFormat="1" applyFont="1" applyFill="1" applyBorder="1" applyAlignment="1">
      <alignment horizontal="right" vertical="center"/>
    </xf>
    <xf numFmtId="0" fontId="4" fillId="29" borderId="1" xfId="0" applyFont="1" applyFill="1" applyBorder="1" applyAlignment="1" applyProtection="1">
      <alignment horizontal="left" vertical="center" wrapText="1"/>
      <protection locked="0"/>
    </xf>
    <xf numFmtId="49" fontId="41"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lignment horizontal="right" vertical="center"/>
    </xf>
    <xf numFmtId="164" fontId="40" fillId="3" borderId="0" xfId="0" applyNumberFormat="1" applyFont="1" applyFill="1"/>
    <xf numFmtId="49" fontId="41" fillId="0" borderId="1" xfId="0" applyNumberFormat="1" applyFont="1" applyBorder="1" applyAlignment="1">
      <alignment horizontal="center" vertical="center"/>
    </xf>
    <xf numFmtId="49" fontId="42" fillId="0" borderId="0" xfId="0" applyNumberFormat="1" applyFont="1" applyAlignment="1">
      <alignment horizontal="center" vertical="center"/>
    </xf>
    <xf numFmtId="164" fontId="40" fillId="0" borderId="0" xfId="0" applyNumberFormat="1" applyFont="1" applyAlignment="1">
      <alignment horizontal="left" vertical="center" wrapText="1"/>
    </xf>
    <xf numFmtId="4" fontId="40" fillId="0" borderId="0" xfId="0" applyNumberFormat="1" applyFont="1" applyAlignment="1">
      <alignment horizontal="right" vertical="center"/>
    </xf>
    <xf numFmtId="0" fontId="30" fillId="0" borderId="0" xfId="0" applyFont="1"/>
    <xf numFmtId="0" fontId="0" fillId="0" borderId="0" xfId="0" applyAlignment="1">
      <alignment wrapText="1"/>
    </xf>
    <xf numFmtId="0" fontId="0" fillId="0" borderId="0" xfId="0" applyNumberFormat="1" applyAlignment="1">
      <alignment wrapText="1"/>
    </xf>
    <xf numFmtId="3" fontId="0" fillId="0" borderId="0" xfId="0" applyNumberFormat="1" applyAlignment="1">
      <alignment wrapText="1"/>
    </xf>
    <xf numFmtId="0" fontId="30" fillId="0" borderId="1" xfId="0" applyFont="1" applyBorder="1"/>
    <xf numFmtId="0" fontId="30" fillId="0" borderId="1" xfId="0" applyFont="1" applyBorder="1" applyAlignment="1">
      <alignment wrapText="1"/>
    </xf>
    <xf numFmtId="3" fontId="30" fillId="0" borderId="1" xfId="0" applyNumberFormat="1" applyFont="1" applyBorder="1" applyAlignment="1">
      <alignment wrapText="1"/>
    </xf>
    <xf numFmtId="0" fontId="0" fillId="0" borderId="1" xfId="0" applyBorder="1"/>
    <xf numFmtId="0" fontId="0" fillId="0" borderId="1" xfId="0" applyBorder="1" applyAlignment="1">
      <alignment wrapText="1"/>
    </xf>
    <xf numFmtId="0" fontId="2" fillId="0" borderId="1" xfId="0" applyFont="1" applyBorder="1" applyAlignment="1">
      <alignment wrapText="1"/>
    </xf>
    <xf numFmtId="3" fontId="0" fillId="0" borderId="1" xfId="0" applyNumberFormat="1" applyBorder="1" applyAlignment="1">
      <alignment wrapText="1"/>
    </xf>
    <xf numFmtId="0" fontId="2" fillId="0" borderId="1" xfId="0" applyNumberFormat="1" applyFont="1" applyBorder="1" applyAlignment="1">
      <alignment wrapText="1"/>
    </xf>
    <xf numFmtId="0" fontId="0" fillId="0" borderId="1" xfId="0" applyNumberFormat="1" applyBorder="1" applyAlignment="1">
      <alignment wrapText="1"/>
    </xf>
    <xf numFmtId="0" fontId="2" fillId="0" borderId="0" xfId="0" applyFont="1"/>
    <xf numFmtId="0" fontId="30" fillId="0" borderId="0" xfId="0" applyFont="1" applyAlignment="1">
      <alignment wrapText="1"/>
    </xf>
    <xf numFmtId="3" fontId="30" fillId="0" borderId="0" xfId="0" applyNumberFormat="1" applyFont="1" applyAlignment="1">
      <alignment wrapText="1"/>
    </xf>
    <xf numFmtId="0" fontId="2" fillId="0" borderId="1" xfId="0" applyFont="1" applyBorder="1" applyAlignment="1">
      <alignment vertical="center" wrapText="1"/>
    </xf>
    <xf numFmtId="0" fontId="30" fillId="0" borderId="0" xfId="0" applyNumberFormat="1" applyFont="1" applyAlignment="1">
      <alignment wrapText="1"/>
    </xf>
    <xf numFmtId="0" fontId="2" fillId="0" borderId="0" xfId="0" applyFont="1" applyAlignment="1">
      <alignment wrapText="1"/>
    </xf>
    <xf numFmtId="0" fontId="43" fillId="0" borderId="0" xfId="0" applyFont="1" applyAlignment="1">
      <alignment horizontal="center" vertical="center" wrapText="1"/>
    </xf>
    <xf numFmtId="3" fontId="43" fillId="0" borderId="0" xfId="0" applyNumberFormat="1" applyFont="1" applyAlignment="1">
      <alignment horizontal="center" vertical="center" wrapText="1"/>
    </xf>
    <xf numFmtId="0" fontId="4" fillId="0" borderId="0" xfId="47" applyFont="1" applyBorder="1" applyAlignment="1">
      <alignment horizontal="center" vertical="center"/>
    </xf>
    <xf numFmtId="0" fontId="4" fillId="0" borderId="0" xfId="47" applyFont="1" applyBorder="1" applyAlignment="1">
      <alignment horizontal="center"/>
    </xf>
    <xf numFmtId="4" fontId="4" fillId="0" borderId="0" xfId="47" applyNumberFormat="1" applyFont="1" applyBorder="1" applyAlignment="1">
      <alignment horizontal="right" vertical="center" indent="2"/>
    </xf>
    <xf numFmtId="0" fontId="4" fillId="0" borderId="0" xfId="47" applyFont="1" applyBorder="1" applyAlignment="1">
      <alignment horizontal="right" vertical="center" indent="2"/>
    </xf>
    <xf numFmtId="0" fontId="4" fillId="0" borderId="0" xfId="47" applyFont="1" applyBorder="1" applyAlignment="1">
      <alignment horizontal="left" vertical="center"/>
    </xf>
    <xf numFmtId="4" fontId="4" fillId="0" borderId="0" xfId="47" applyNumberFormat="1" applyFont="1" applyBorder="1" applyAlignment="1">
      <alignment vertical="center"/>
    </xf>
    <xf numFmtId="0" fontId="4" fillId="0" borderId="0" xfId="47" applyFont="1" applyBorder="1" applyAlignment="1">
      <alignment vertical="center"/>
    </xf>
    <xf numFmtId="0" fontId="4" fillId="0" borderId="0" xfId="0" applyFont="1" applyBorder="1" applyAlignment="1">
      <alignment horizontal="left" vertical="center"/>
    </xf>
    <xf numFmtId="4" fontId="4" fillId="0" borderId="0" xfId="0" applyNumberFormat="1" applyFont="1" applyBorder="1" applyAlignment="1">
      <alignment horizontal="right" vertical="center" indent="2"/>
    </xf>
    <xf numFmtId="0" fontId="4" fillId="0" borderId="0" xfId="0" applyFont="1" applyBorder="1" applyAlignment="1">
      <alignment horizontal="right" vertical="center" indent="2"/>
    </xf>
    <xf numFmtId="168" fontId="4" fillId="0" borderId="0" xfId="0" applyNumberFormat="1" applyFont="1" applyBorder="1" applyAlignment="1">
      <alignment vertical="center"/>
    </xf>
    <xf numFmtId="166" fontId="4" fillId="0" borderId="0" xfId="47" applyNumberFormat="1" applyFont="1" applyBorder="1" applyAlignment="1">
      <alignment vertical="center"/>
    </xf>
    <xf numFmtId="166" fontId="4" fillId="0" borderId="0" xfId="47" applyNumberFormat="1" applyFont="1" applyBorder="1" applyAlignment="1">
      <alignment horizontal="right" vertical="center" indent="2"/>
    </xf>
    <xf numFmtId="0" fontId="35" fillId="0" borderId="0" xfId="4" applyNumberFormat="1" applyFont="1" applyFill="1" applyBorder="1" applyAlignment="1" applyProtection="1">
      <alignment horizontal="right" vertical="top" indent="1"/>
    </xf>
    <xf numFmtId="0" fontId="30" fillId="0" borderId="0" xfId="4" applyNumberFormat="1" applyFont="1" applyFill="1" applyBorder="1" applyAlignment="1" applyProtection="1">
      <alignment horizontal="left" vertical="center"/>
    </xf>
    <xf numFmtId="0" fontId="31" fillId="0" borderId="0" xfId="4" applyNumberFormat="1" applyFont="1" applyFill="1" applyBorder="1" applyAlignment="1" applyProtection="1">
      <alignment horizontal="left" vertical="center"/>
    </xf>
    <xf numFmtId="0" fontId="30" fillId="0" borderId="0" xfId="4" applyNumberFormat="1" applyFont="1" applyFill="1" applyBorder="1" applyAlignment="1" applyProtection="1">
      <alignment horizontal="center" vertical="center"/>
    </xf>
    <xf numFmtId="0" fontId="31" fillId="0" borderId="0" xfId="4" applyNumberFormat="1" applyFont="1" applyFill="1" applyBorder="1" applyAlignment="1" applyProtection="1">
      <alignment horizontal="center" vertical="center"/>
    </xf>
    <xf numFmtId="0" fontId="32" fillId="27" borderId="1" xfId="4" applyNumberFormat="1" applyFont="1" applyFill="1" applyBorder="1" applyAlignment="1" applyProtection="1">
      <alignment horizontal="center" vertical="center"/>
    </xf>
    <xf numFmtId="164" fontId="9" fillId="0" borderId="8" xfId="0" applyNumberFormat="1" applyFont="1" applyBorder="1" applyAlignment="1" applyProtection="1">
      <alignment horizontal="center" vertical="center" wrapText="1"/>
      <protection locked="0"/>
    </xf>
    <xf numFmtId="164" fontId="9" fillId="0" borderId="7"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49" fontId="10" fillId="4" borderId="2" xfId="0" applyNumberFormat="1" applyFont="1" applyFill="1" applyBorder="1" applyAlignment="1" applyProtection="1">
      <alignment horizontal="center" vertical="center" wrapText="1"/>
      <protection locked="0"/>
    </xf>
    <xf numFmtId="49" fontId="10" fillId="4" borderId="5" xfId="0" applyNumberFormat="1" applyFont="1" applyFill="1" applyBorder="1" applyAlignment="1" applyProtection="1">
      <alignment horizontal="center" vertical="center" wrapText="1"/>
      <protection locked="0"/>
    </xf>
    <xf numFmtId="164" fontId="4" fillId="4" borderId="2" xfId="0" applyNumberFormat="1" applyFont="1" applyFill="1" applyBorder="1" applyAlignment="1" applyProtection="1">
      <alignment horizontal="center" vertical="center" wrapText="1"/>
      <protection locked="0"/>
    </xf>
    <xf numFmtId="164" fontId="4" fillId="4" borderId="5" xfId="0" applyNumberFormat="1" applyFont="1" applyFill="1" applyBorder="1" applyAlignment="1" applyProtection="1">
      <alignment horizontal="center" vertical="center" wrapText="1"/>
      <protection locked="0"/>
    </xf>
    <xf numFmtId="4" fontId="4" fillId="4" borderId="2" xfId="0" applyNumberFormat="1" applyFont="1" applyFill="1" applyBorder="1" applyAlignment="1" applyProtection="1">
      <alignment horizontal="center" vertical="center" wrapText="1"/>
      <protection locked="0"/>
    </xf>
    <xf numFmtId="4" fontId="4" fillId="4" borderId="5" xfId="0" applyNumberFormat="1" applyFont="1" applyFill="1" applyBorder="1" applyAlignment="1" applyProtection="1">
      <alignment horizontal="center" vertical="center" wrapText="1"/>
      <protection locked="0"/>
    </xf>
    <xf numFmtId="4" fontId="4" fillId="4" borderId="2" xfId="1" applyNumberFormat="1" applyFont="1" applyFill="1" applyBorder="1" applyAlignment="1" applyProtection="1">
      <alignment horizontal="center" vertical="center" wrapText="1"/>
      <protection locked="0"/>
    </xf>
    <xf numFmtId="4" fontId="4" fillId="4" borderId="5" xfId="1" applyNumberFormat="1" applyFont="1" applyFill="1" applyBorder="1" applyAlignment="1" applyProtection="1">
      <alignment horizontal="center" vertical="center" wrapText="1"/>
      <protection locked="0"/>
    </xf>
    <xf numFmtId="0" fontId="0" fillId="0" borderId="0" xfId="0" applyAlignment="1">
      <alignment wrapText="1"/>
    </xf>
    <xf numFmtId="0" fontId="43" fillId="0" borderId="0" xfId="0" applyFont="1" applyAlignment="1">
      <alignment horizontal="center" vertical="center" wrapText="1"/>
    </xf>
    <xf numFmtId="0" fontId="44" fillId="0" borderId="0" xfId="0" applyFont="1" applyAlignment="1">
      <alignment wrapText="1"/>
    </xf>
    <xf numFmtId="164" fontId="4" fillId="0" borderId="0" xfId="0" applyNumberFormat="1" applyFont="1" applyBorder="1" applyAlignment="1" applyProtection="1">
      <alignment horizontal="left" vertical="center"/>
      <protection locked="0"/>
    </xf>
    <xf numFmtId="49" fontId="4" fillId="0" borderId="0" xfId="0" applyNumberFormat="1" applyFont="1" applyAlignment="1">
      <alignment horizontal="left" vertical="center"/>
    </xf>
    <xf numFmtId="49" fontId="3" fillId="0" borderId="0" xfId="0" applyNumberFormat="1" applyFont="1" applyAlignment="1">
      <alignment horizontal="left" vertical="center"/>
    </xf>
    <xf numFmtId="4" fontId="3" fillId="0" borderId="0" xfId="0" applyNumberFormat="1" applyFont="1" applyAlignment="1">
      <alignment horizontal="left" vertical="center"/>
    </xf>
    <xf numFmtId="49" fontId="4" fillId="0" borderId="0" xfId="0" applyNumberFormat="1" applyFont="1" applyAlignment="1">
      <alignment horizontal="center" vertical="center"/>
    </xf>
  </cellXfs>
  <cellStyles count="49">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xfId="48" builtinId="3"/>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rmal" xfId="0" builtinId="0"/>
    <cellStyle name="Note" xfId="41"/>
    <cellStyle name="Output" xfId="42"/>
    <cellStyle name="Title" xfId="43"/>
    <cellStyle name="Total" xfId="44"/>
    <cellStyle name="Warning Text" xfId="45"/>
    <cellStyle name="Βασικό_Φύλλο1" xfId="46"/>
    <cellStyle name="Κανονικό 2" xfId="1"/>
    <cellStyle name="Κανονικό 3" xfId="2"/>
    <cellStyle name="Κανονικό 4" xfId="4"/>
    <cellStyle name="Κανονικό 5" xfId="47"/>
    <cellStyle name="Κόμμα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14</xdr:col>
      <xdr:colOff>0</xdr:colOff>
      <xdr:row>36</xdr:row>
      <xdr:rowOff>0</xdr:rowOff>
    </xdr:to>
    <xdr:sp macro="" textlink="">
      <xdr:nvSpPr>
        <xdr:cNvPr id="2" name="TextBox 1"/>
        <xdr:cNvSpPr txBox="1"/>
      </xdr:nvSpPr>
      <xdr:spPr>
        <a:xfrm>
          <a:off x="28575" y="19050"/>
          <a:ext cx="8505825"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l-GR" sz="1050" b="1">
              <a:effectLst/>
              <a:latin typeface="+mn-lt"/>
              <a:ea typeface="Calibri"/>
              <a:cs typeface="Times New Roman"/>
            </a:rPr>
            <a:t>ΤΕΧΝΙΚΟ ΕΠΙΜΕΛΗΤΗΡΙΟ ΕΛΛΑΔΑΣ</a:t>
          </a:r>
          <a:endParaRPr lang="el-GR" sz="900">
            <a:effectLst/>
            <a:latin typeface="+mn-lt"/>
            <a:ea typeface="Calibri"/>
            <a:cs typeface="Times New Roman"/>
          </a:endParaRPr>
        </a:p>
        <a:p>
          <a:pPr algn="ctr">
            <a:lnSpc>
              <a:spcPct val="115000"/>
            </a:lnSpc>
            <a:spcAft>
              <a:spcPts val="1000"/>
            </a:spcAft>
          </a:pPr>
          <a:r>
            <a:rPr lang="el-GR" sz="900">
              <a:effectLst/>
              <a:latin typeface="+mn-lt"/>
              <a:ea typeface="Calibri"/>
              <a:cs typeface="Times New Roman"/>
            </a:rPr>
            <a:t> </a:t>
          </a:r>
        </a:p>
        <a:p>
          <a:pPr algn="ctr">
            <a:lnSpc>
              <a:spcPct val="115000"/>
            </a:lnSpc>
            <a:spcAft>
              <a:spcPts val="1000"/>
            </a:spcAft>
          </a:pPr>
          <a:r>
            <a:rPr lang="el-GR" sz="900">
              <a:effectLst/>
              <a:latin typeface="+mn-lt"/>
              <a:ea typeface="Calibri"/>
              <a:cs typeface="Times New Roman"/>
            </a:rPr>
            <a:t> </a:t>
          </a: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200" b="1" u="sng">
              <a:effectLst/>
              <a:latin typeface="+mn-lt"/>
              <a:ea typeface="Calibri"/>
              <a:cs typeface="Times New Roman"/>
            </a:rPr>
            <a:t>ΕΙΣΗΓΗΤΙΚΗ ΕΚΘΕΣΗ</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(Προβλεπόμενη από το Δημόσιο Λογιστικό)</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b="1">
              <a:effectLst/>
              <a:latin typeface="+mn-lt"/>
              <a:ea typeface="Calibri"/>
              <a:cs typeface="Times New Roman"/>
            </a:rPr>
            <a:t>ΕΠΙ ΤΟΥ ΠΡΟΫΠΟΛΟΓΙΣΜΟΥ ΧΡΗΣΗΣ 2016</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ΑΝΑΠΤΥΞΗ ΚΑΙ ΔΙΚΑΙΟΛΟΓΗΣΗ</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ΤΩΝ ΕΣΟΔΩΝ ΚΑΙ ΤΩΝ ΕΞΟΔΩΝ</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1100">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900" b="1">
              <a:effectLst/>
              <a:latin typeface="+mn-lt"/>
              <a:ea typeface="Calibri"/>
              <a:cs typeface="Times New Roman"/>
            </a:rPr>
            <a:t> </a:t>
          </a:r>
          <a:endParaRPr lang="el-GR" sz="900">
            <a:effectLst/>
            <a:latin typeface="+mn-lt"/>
            <a:ea typeface="Calibri"/>
            <a:cs typeface="Times New Roman"/>
          </a:endParaRPr>
        </a:p>
        <a:p>
          <a:pPr algn="ctr">
            <a:lnSpc>
              <a:spcPct val="115000"/>
            </a:lnSpc>
            <a:spcAft>
              <a:spcPts val="1000"/>
            </a:spcAft>
          </a:pPr>
          <a:r>
            <a:rPr lang="el-GR" sz="900" b="1">
              <a:effectLst/>
              <a:latin typeface="+mn-lt"/>
              <a:ea typeface="Calibri"/>
              <a:cs typeface="Times New Roman"/>
            </a:rPr>
            <a:t>Αθήνα,  Δεκέμβριος 2015</a:t>
          </a:r>
          <a:endParaRPr lang="el-GR" sz="900">
            <a:effectLst/>
            <a:latin typeface="+mn-lt"/>
            <a:ea typeface="Calibri"/>
            <a:cs typeface="Times New Roman"/>
          </a:endParaRPr>
        </a:p>
        <a:p>
          <a:endParaRPr lang="el-G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A10" zoomScale="75" workbookViewId="0">
      <selection activeCell="Q20" sqref="Q20"/>
    </sheetView>
  </sheetViews>
  <sheetFormatPr defaultRowHeight="18.75" x14ac:dyDescent="0.3"/>
  <cols>
    <col min="1" max="14" width="9.7109375" style="122" customWidth="1"/>
    <col min="15" max="16384" width="9.140625" style="122"/>
  </cols>
  <sheetData>
    <row r="1" spans="1:14" ht="26.25" customHeight="1" x14ac:dyDescent="0.3">
      <c r="A1" s="230" t="s">
        <v>508</v>
      </c>
      <c r="B1" s="230"/>
      <c r="C1" s="230"/>
      <c r="D1" s="230"/>
      <c r="E1" s="230"/>
      <c r="F1" s="230"/>
      <c r="G1" s="230"/>
      <c r="H1" s="230"/>
      <c r="I1" s="230"/>
      <c r="J1" s="230"/>
      <c r="K1" s="230"/>
      <c r="L1" s="230"/>
      <c r="M1" s="230"/>
      <c r="N1" s="124"/>
    </row>
    <row r="2" spans="1:14" x14ac:dyDescent="0.3">
      <c r="A2" s="126"/>
      <c r="B2" s="126"/>
      <c r="C2" s="126"/>
      <c r="D2" s="126"/>
      <c r="E2" s="126"/>
      <c r="F2" s="126"/>
      <c r="G2" s="126"/>
      <c r="H2" s="126"/>
      <c r="I2" s="126"/>
      <c r="J2" s="126"/>
      <c r="K2" s="126"/>
      <c r="L2" s="126"/>
      <c r="M2" s="126"/>
    </row>
    <row r="3" spans="1:14" s="128" customFormat="1" ht="20.100000000000001" customHeight="1" x14ac:dyDescent="0.2">
      <c r="A3" s="226" t="s">
        <v>575</v>
      </c>
      <c r="B3" s="226"/>
      <c r="C3" s="226"/>
      <c r="D3" s="226"/>
      <c r="E3" s="226"/>
      <c r="F3" s="226"/>
      <c r="G3" s="226"/>
      <c r="H3" s="226"/>
      <c r="I3" s="226"/>
      <c r="J3" s="226"/>
      <c r="K3" s="226"/>
      <c r="L3" s="226"/>
      <c r="M3" s="226"/>
      <c r="N3" s="124"/>
    </row>
    <row r="4" spans="1:14" x14ac:dyDescent="0.3">
      <c r="A4" s="226" t="s">
        <v>574</v>
      </c>
      <c r="B4" s="226"/>
      <c r="C4" s="226"/>
      <c r="D4" s="226"/>
      <c r="E4" s="226"/>
      <c r="F4" s="226"/>
      <c r="G4" s="226"/>
      <c r="H4" s="226"/>
      <c r="I4" s="226"/>
      <c r="J4" s="226"/>
      <c r="K4" s="226"/>
      <c r="L4" s="226"/>
      <c r="M4" s="226"/>
      <c r="N4" s="124"/>
    </row>
    <row r="5" spans="1:14" x14ac:dyDescent="0.3">
      <c r="A5" s="126"/>
      <c r="B5" s="126"/>
      <c r="C5" s="126"/>
      <c r="D5" s="126"/>
      <c r="E5" s="124"/>
      <c r="F5" s="126"/>
      <c r="G5" s="124"/>
      <c r="H5" s="126"/>
      <c r="I5" s="126"/>
      <c r="J5" s="126"/>
      <c r="K5" s="126"/>
      <c r="L5" s="126"/>
      <c r="M5" s="126"/>
    </row>
    <row r="6" spans="1:14" s="123" customFormat="1" ht="20.100000000000001" customHeight="1" x14ac:dyDescent="0.2">
      <c r="A6" s="226" t="s">
        <v>573</v>
      </c>
      <c r="B6" s="226"/>
      <c r="C6" s="226"/>
      <c r="D6" s="226"/>
      <c r="E6" s="226"/>
      <c r="F6" s="124"/>
      <c r="G6" s="125"/>
      <c r="H6" s="125"/>
      <c r="I6" s="226" t="s">
        <v>572</v>
      </c>
      <c r="J6" s="226"/>
      <c r="K6" s="226"/>
      <c r="L6" s="226"/>
      <c r="M6" s="226"/>
      <c r="N6" s="124"/>
    </row>
    <row r="7" spans="1:14" s="123" customFormat="1" ht="15.95" customHeight="1" x14ac:dyDescent="0.2">
      <c r="A7" s="125"/>
      <c r="B7" s="125"/>
      <c r="C7" s="125"/>
      <c r="D7" s="125"/>
      <c r="E7" s="125"/>
      <c r="F7" s="125"/>
      <c r="G7" s="125"/>
      <c r="H7" s="125"/>
      <c r="I7" s="125"/>
      <c r="J7" s="125"/>
      <c r="K7" s="125"/>
      <c r="L7" s="125"/>
      <c r="M7" s="125"/>
    </row>
    <row r="8" spans="1:14" s="131" customFormat="1" ht="20.100000000000001" customHeight="1" x14ac:dyDescent="0.2">
      <c r="A8" s="230" t="s">
        <v>571</v>
      </c>
      <c r="B8" s="230"/>
      <c r="C8" s="238">
        <v>22224350</v>
      </c>
      <c r="D8" s="238"/>
      <c r="E8" s="238"/>
      <c r="F8" s="133"/>
      <c r="G8" s="134"/>
      <c r="H8" s="124"/>
      <c r="I8" s="230" t="s">
        <v>571</v>
      </c>
      <c r="J8" s="230"/>
      <c r="K8" s="237">
        <v>22224350</v>
      </c>
      <c r="L8" s="237"/>
      <c r="M8" s="237"/>
      <c r="N8" s="133"/>
    </row>
    <row r="9" spans="1:14" s="131" customFormat="1" ht="27" customHeight="1" x14ac:dyDescent="0.2">
      <c r="A9" s="233" t="s">
        <v>576</v>
      </c>
      <c r="B9" s="233"/>
      <c r="C9" s="234">
        <v>4000000</v>
      </c>
      <c r="D9" s="235"/>
      <c r="E9" s="235"/>
      <c r="F9" s="135"/>
      <c r="G9" s="136"/>
      <c r="H9" s="135"/>
      <c r="I9" s="233" t="s">
        <v>576</v>
      </c>
      <c r="J9" s="233"/>
      <c r="K9" s="236">
        <v>4000000</v>
      </c>
      <c r="L9" s="236"/>
      <c r="M9" s="236"/>
    </row>
    <row r="10" spans="1:14" s="131" customFormat="1" ht="20.100000000000001" customHeight="1" x14ac:dyDescent="0.2">
      <c r="A10" s="230" t="s">
        <v>556</v>
      </c>
      <c r="B10" s="230"/>
      <c r="C10" s="228">
        <v>26224350</v>
      </c>
      <c r="D10" s="229"/>
      <c r="E10" s="229"/>
      <c r="F10" s="124"/>
      <c r="G10" s="132"/>
      <c r="H10" s="124"/>
      <c r="I10" s="230" t="s">
        <v>556</v>
      </c>
      <c r="J10" s="230"/>
      <c r="K10" s="231">
        <v>26224350</v>
      </c>
      <c r="L10" s="232"/>
      <c r="M10" s="232"/>
      <c r="N10" s="124"/>
    </row>
    <row r="11" spans="1:14" s="131" customFormat="1" ht="9.9499999999999993" customHeight="1" x14ac:dyDescent="0.2">
      <c r="A11" s="124"/>
      <c r="B11" s="132"/>
      <c r="C11" s="132"/>
      <c r="D11" s="132"/>
      <c r="E11" s="124"/>
      <c r="F11" s="132"/>
      <c r="G11" s="132"/>
      <c r="H11" s="124"/>
      <c r="I11" s="132"/>
      <c r="J11" s="132"/>
      <c r="K11" s="132"/>
      <c r="L11" s="124"/>
      <c r="M11" s="132"/>
    </row>
    <row r="12" spans="1:14" s="131" customFormat="1" ht="20.100000000000001" customHeight="1" x14ac:dyDescent="0.2">
      <c r="A12" s="226" t="s">
        <v>647</v>
      </c>
      <c r="B12" s="226"/>
      <c r="C12" s="226"/>
      <c r="D12" s="226"/>
      <c r="E12" s="226"/>
      <c r="F12" s="226"/>
      <c r="G12" s="226"/>
      <c r="H12" s="226"/>
      <c r="I12" s="226"/>
      <c r="J12" s="226"/>
      <c r="K12" s="226"/>
      <c r="L12" s="226"/>
      <c r="M12" s="226"/>
    </row>
    <row r="13" spans="1:14" s="131" customFormat="1" ht="20.100000000000001" customHeight="1" x14ac:dyDescent="0.2">
      <c r="A13" s="125"/>
      <c r="B13" s="125"/>
      <c r="C13" s="125"/>
      <c r="D13" s="125"/>
      <c r="E13" s="125"/>
      <c r="F13" s="125"/>
      <c r="G13" s="125"/>
      <c r="H13" s="125"/>
      <c r="I13" s="125"/>
      <c r="J13" s="125"/>
      <c r="K13" s="125"/>
      <c r="L13" s="125"/>
      <c r="M13" s="125"/>
    </row>
    <row r="14" spans="1:14" x14ac:dyDescent="0.3">
      <c r="A14" s="126"/>
      <c r="B14" s="126"/>
      <c r="C14" s="126"/>
      <c r="D14" s="126"/>
      <c r="E14" s="126"/>
      <c r="F14" s="126"/>
      <c r="G14" s="126"/>
      <c r="H14" s="126"/>
      <c r="I14" s="126"/>
      <c r="J14" s="126"/>
      <c r="K14" s="126"/>
      <c r="L14" s="126"/>
      <c r="M14" s="126"/>
    </row>
    <row r="15" spans="1:14" x14ac:dyDescent="0.3">
      <c r="A15" s="227" t="s">
        <v>649</v>
      </c>
      <c r="B15" s="227"/>
      <c r="C15" s="227"/>
      <c r="D15" s="227"/>
      <c r="E15" s="227"/>
      <c r="F15" s="227"/>
      <c r="G15" s="227"/>
      <c r="H15" s="227"/>
      <c r="I15" s="227"/>
      <c r="J15" s="227"/>
      <c r="K15" s="227"/>
      <c r="L15" s="227"/>
      <c r="M15" s="227"/>
    </row>
    <row r="16" spans="1:14" ht="9.9499999999999993" customHeight="1" x14ac:dyDescent="0.3">
      <c r="A16" s="127"/>
      <c r="B16" s="126"/>
      <c r="C16" s="126"/>
      <c r="D16" s="126"/>
      <c r="E16" s="126"/>
      <c r="F16" s="126"/>
      <c r="G16" s="126"/>
      <c r="H16" s="126"/>
      <c r="I16" s="126"/>
      <c r="J16" s="126"/>
      <c r="K16" s="126"/>
      <c r="L16" s="127"/>
      <c r="M16" s="126"/>
    </row>
    <row r="17" spans="1:14" x14ac:dyDescent="0.3">
      <c r="A17" s="227" t="s">
        <v>570</v>
      </c>
      <c r="B17" s="227"/>
      <c r="C17" s="227"/>
      <c r="D17" s="227"/>
      <c r="E17" s="227"/>
      <c r="F17" s="227"/>
      <c r="G17" s="227"/>
      <c r="H17" s="227"/>
      <c r="I17" s="227"/>
      <c r="J17" s="227"/>
      <c r="K17" s="227"/>
      <c r="L17" s="227"/>
      <c r="M17" s="227"/>
      <c r="N17" s="130"/>
    </row>
    <row r="18" spans="1:14" x14ac:dyDescent="0.3">
      <c r="A18" s="127"/>
      <c r="B18" s="126"/>
      <c r="C18" s="126"/>
      <c r="D18" s="126"/>
      <c r="E18" s="126"/>
      <c r="F18" s="126"/>
      <c r="G18" s="126"/>
      <c r="H18" s="126"/>
      <c r="I18" s="126"/>
      <c r="J18" s="126"/>
      <c r="K18" s="126"/>
      <c r="L18" s="126"/>
      <c r="M18" s="126"/>
    </row>
    <row r="19" spans="1:14" x14ac:dyDescent="0.3">
      <c r="A19" s="127"/>
      <c r="B19" s="126"/>
      <c r="C19" s="126"/>
      <c r="D19" s="126"/>
      <c r="E19" s="126"/>
      <c r="F19" s="126"/>
      <c r="G19" s="126"/>
      <c r="H19" s="126"/>
      <c r="I19" s="126"/>
      <c r="J19" s="126"/>
      <c r="K19" s="126"/>
      <c r="L19" s="126"/>
      <c r="M19" s="126"/>
    </row>
    <row r="20" spans="1:14" x14ac:dyDescent="0.3">
      <c r="A20" s="227" t="s">
        <v>577</v>
      </c>
      <c r="B20" s="227"/>
      <c r="C20" s="227"/>
      <c r="D20" s="227"/>
      <c r="E20" s="227"/>
      <c r="F20" s="227"/>
      <c r="G20" s="227"/>
      <c r="H20" s="227"/>
      <c r="I20" s="227"/>
      <c r="J20" s="227"/>
      <c r="K20" s="227"/>
      <c r="L20" s="227"/>
      <c r="M20" s="227"/>
    </row>
    <row r="21" spans="1:14" x14ac:dyDescent="0.3">
      <c r="A21" s="127"/>
      <c r="B21" s="126"/>
      <c r="C21" s="126"/>
      <c r="D21" s="126"/>
      <c r="E21" s="126"/>
      <c r="F21" s="126"/>
      <c r="G21" s="126"/>
      <c r="H21" s="126"/>
      <c r="I21" s="126"/>
      <c r="J21" s="126"/>
      <c r="K21" s="126"/>
      <c r="L21" s="127"/>
      <c r="M21" s="126"/>
    </row>
    <row r="22" spans="1:14" s="128" customFormat="1" ht="20.100000000000001" customHeight="1" x14ac:dyDescent="0.2">
      <c r="A22" s="226" t="s">
        <v>569</v>
      </c>
      <c r="B22" s="226"/>
      <c r="C22" s="226"/>
      <c r="D22" s="226"/>
      <c r="E22" s="226"/>
      <c r="F22" s="124"/>
      <c r="G22" s="129"/>
      <c r="H22" s="129"/>
      <c r="I22" s="226" t="s">
        <v>568</v>
      </c>
      <c r="J22" s="226"/>
      <c r="K22" s="226"/>
      <c r="L22" s="226"/>
      <c r="M22" s="226"/>
      <c r="N22" s="124"/>
    </row>
    <row r="23" spans="1:14" x14ac:dyDescent="0.3">
      <c r="A23" s="126"/>
      <c r="B23" s="126"/>
      <c r="C23" s="126"/>
      <c r="D23" s="126"/>
      <c r="E23" s="126"/>
      <c r="F23" s="127" t="s">
        <v>36</v>
      </c>
      <c r="G23" s="127"/>
      <c r="H23" s="126"/>
      <c r="I23" s="126"/>
      <c r="J23" s="126"/>
      <c r="K23" s="126"/>
      <c r="L23" s="126"/>
      <c r="M23" s="126"/>
    </row>
    <row r="24" spans="1:14" x14ac:dyDescent="0.3">
      <c r="A24" s="126"/>
      <c r="B24" s="127"/>
      <c r="C24" s="127"/>
      <c r="D24" s="127"/>
      <c r="E24" s="127"/>
      <c r="F24" s="126"/>
      <c r="G24" s="126"/>
      <c r="H24" s="126"/>
      <c r="I24" s="126"/>
      <c r="J24" s="126"/>
      <c r="K24" s="126"/>
      <c r="L24" s="127"/>
      <c r="M24" s="126"/>
    </row>
    <row r="25" spans="1:14" s="123" customFormat="1" ht="20.100000000000001" customHeight="1" x14ac:dyDescent="0.2">
      <c r="A25" s="226" t="s">
        <v>648</v>
      </c>
      <c r="B25" s="226"/>
      <c r="C25" s="226"/>
      <c r="D25" s="226"/>
      <c r="E25" s="226"/>
      <c r="F25" s="124"/>
      <c r="G25" s="125"/>
      <c r="H25" s="125"/>
      <c r="I25" s="226" t="s">
        <v>578</v>
      </c>
      <c r="J25" s="226"/>
      <c r="K25" s="226"/>
      <c r="L25" s="226"/>
      <c r="M25" s="226"/>
      <c r="N25" s="124"/>
    </row>
  </sheetData>
  <mergeCells count="25">
    <mergeCell ref="A9:B9"/>
    <mergeCell ref="C9:E9"/>
    <mergeCell ref="I9:J9"/>
    <mergeCell ref="K9:M9"/>
    <mergeCell ref="A1:M1"/>
    <mergeCell ref="A6:E6"/>
    <mergeCell ref="I6:M6"/>
    <mergeCell ref="K8:M8"/>
    <mergeCell ref="A8:B8"/>
    <mergeCell ref="I8:J8"/>
    <mergeCell ref="C8:E8"/>
    <mergeCell ref="A3:M3"/>
    <mergeCell ref="A4:M4"/>
    <mergeCell ref="A25:E25"/>
    <mergeCell ref="I25:M25"/>
    <mergeCell ref="A17:M17"/>
    <mergeCell ref="C10:E10"/>
    <mergeCell ref="I10:J10"/>
    <mergeCell ref="A15:M15"/>
    <mergeCell ref="A20:M20"/>
    <mergeCell ref="A22:E22"/>
    <mergeCell ref="I22:M22"/>
    <mergeCell ref="A10:B10"/>
    <mergeCell ref="A12:M12"/>
    <mergeCell ref="K10:M10"/>
  </mergeCells>
  <printOptions horizontalCentered="1" verticalCentered="1"/>
  <pageMargins left="0.78740157480314965" right="0.78740157480314965" top="0.78740157480314965" bottom="0.78740157480314965" header="0.51181102362204722" footer="0.51181102362204722"/>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workbookViewId="0">
      <pane ySplit="7" topLeftCell="A8" activePane="bottomLeft" state="frozen"/>
      <selection pane="bottomLeft" activeCell="E7" sqref="E7"/>
    </sheetView>
  </sheetViews>
  <sheetFormatPr defaultRowHeight="12.75" x14ac:dyDescent="0.2"/>
  <cols>
    <col min="1" max="1" width="8" style="108" bestFit="1" customWidth="1"/>
    <col min="2" max="2" width="57.7109375" style="89" customWidth="1"/>
    <col min="3" max="3" width="17.5703125" style="88" customWidth="1"/>
    <col min="4" max="4" width="17.140625" style="88" customWidth="1"/>
    <col min="5" max="5" width="20" style="88" customWidth="1"/>
    <col min="6" max="6" width="15.5703125" style="88" customWidth="1"/>
    <col min="7" max="256" width="9.140625" style="89"/>
    <col min="257" max="257" width="8" style="89" bestFit="1" customWidth="1"/>
    <col min="258" max="258" width="57.7109375" style="89" customWidth="1"/>
    <col min="259" max="259" width="17.140625" style="89" customWidth="1"/>
    <col min="260" max="260" width="17.5703125" style="89" customWidth="1"/>
    <col min="261" max="261" width="20" style="89" customWidth="1"/>
    <col min="262" max="262" width="15.5703125" style="89" customWidth="1"/>
    <col min="263" max="512" width="9.140625" style="89"/>
    <col min="513" max="513" width="8" style="89" bestFit="1" customWidth="1"/>
    <col min="514" max="514" width="57.7109375" style="89" customWidth="1"/>
    <col min="515" max="515" width="17.140625" style="89" customWidth="1"/>
    <col min="516" max="516" width="17.5703125" style="89" customWidth="1"/>
    <col min="517" max="517" width="20" style="89" customWidth="1"/>
    <col min="518" max="518" width="15.5703125" style="89" customWidth="1"/>
    <col min="519" max="768" width="9.140625" style="89"/>
    <col min="769" max="769" width="8" style="89" bestFit="1" customWidth="1"/>
    <col min="770" max="770" width="57.7109375" style="89" customWidth="1"/>
    <col min="771" max="771" width="17.140625" style="89" customWidth="1"/>
    <col min="772" max="772" width="17.5703125" style="89" customWidth="1"/>
    <col min="773" max="773" width="20" style="89" customWidth="1"/>
    <col min="774" max="774" width="15.5703125" style="89" customWidth="1"/>
    <col min="775" max="1024" width="9.140625" style="89"/>
    <col min="1025" max="1025" width="8" style="89" bestFit="1" customWidth="1"/>
    <col min="1026" max="1026" width="57.7109375" style="89" customWidth="1"/>
    <col min="1027" max="1027" width="17.140625" style="89" customWidth="1"/>
    <col min="1028" max="1028" width="17.5703125" style="89" customWidth="1"/>
    <col min="1029" max="1029" width="20" style="89" customWidth="1"/>
    <col min="1030" max="1030" width="15.5703125" style="89" customWidth="1"/>
    <col min="1031" max="1280" width="9.140625" style="89"/>
    <col min="1281" max="1281" width="8" style="89" bestFit="1" customWidth="1"/>
    <col min="1282" max="1282" width="57.7109375" style="89" customWidth="1"/>
    <col min="1283" max="1283" width="17.140625" style="89" customWidth="1"/>
    <col min="1284" max="1284" width="17.5703125" style="89" customWidth="1"/>
    <col min="1285" max="1285" width="20" style="89" customWidth="1"/>
    <col min="1286" max="1286" width="15.5703125" style="89" customWidth="1"/>
    <col min="1287" max="1536" width="9.140625" style="89"/>
    <col min="1537" max="1537" width="8" style="89" bestFit="1" customWidth="1"/>
    <col min="1538" max="1538" width="57.7109375" style="89" customWidth="1"/>
    <col min="1539" max="1539" width="17.140625" style="89" customWidth="1"/>
    <col min="1540" max="1540" width="17.5703125" style="89" customWidth="1"/>
    <col min="1541" max="1541" width="20" style="89" customWidth="1"/>
    <col min="1542" max="1542" width="15.5703125" style="89" customWidth="1"/>
    <col min="1543" max="1792" width="9.140625" style="89"/>
    <col min="1793" max="1793" width="8" style="89" bestFit="1" customWidth="1"/>
    <col min="1794" max="1794" width="57.7109375" style="89" customWidth="1"/>
    <col min="1795" max="1795" width="17.140625" style="89" customWidth="1"/>
    <col min="1796" max="1796" width="17.5703125" style="89" customWidth="1"/>
    <col min="1797" max="1797" width="20" style="89" customWidth="1"/>
    <col min="1798" max="1798" width="15.5703125" style="89" customWidth="1"/>
    <col min="1799" max="2048" width="9.140625" style="89"/>
    <col min="2049" max="2049" width="8" style="89" bestFit="1" customWidth="1"/>
    <col min="2050" max="2050" width="57.7109375" style="89" customWidth="1"/>
    <col min="2051" max="2051" width="17.140625" style="89" customWidth="1"/>
    <col min="2052" max="2052" width="17.5703125" style="89" customWidth="1"/>
    <col min="2053" max="2053" width="20" style="89" customWidth="1"/>
    <col min="2054" max="2054" width="15.5703125" style="89" customWidth="1"/>
    <col min="2055" max="2304" width="9.140625" style="89"/>
    <col min="2305" max="2305" width="8" style="89" bestFit="1" customWidth="1"/>
    <col min="2306" max="2306" width="57.7109375" style="89" customWidth="1"/>
    <col min="2307" max="2307" width="17.140625" style="89" customWidth="1"/>
    <col min="2308" max="2308" width="17.5703125" style="89" customWidth="1"/>
    <col min="2309" max="2309" width="20" style="89" customWidth="1"/>
    <col min="2310" max="2310" width="15.5703125" style="89" customWidth="1"/>
    <col min="2311" max="2560" width="9.140625" style="89"/>
    <col min="2561" max="2561" width="8" style="89" bestFit="1" customWidth="1"/>
    <col min="2562" max="2562" width="57.7109375" style="89" customWidth="1"/>
    <col min="2563" max="2563" width="17.140625" style="89" customWidth="1"/>
    <col min="2564" max="2564" width="17.5703125" style="89" customWidth="1"/>
    <col min="2565" max="2565" width="20" style="89" customWidth="1"/>
    <col min="2566" max="2566" width="15.5703125" style="89" customWidth="1"/>
    <col min="2567" max="2816" width="9.140625" style="89"/>
    <col min="2817" max="2817" width="8" style="89" bestFit="1" customWidth="1"/>
    <col min="2818" max="2818" width="57.7109375" style="89" customWidth="1"/>
    <col min="2819" max="2819" width="17.140625" style="89" customWidth="1"/>
    <col min="2820" max="2820" width="17.5703125" style="89" customWidth="1"/>
    <col min="2821" max="2821" width="20" style="89" customWidth="1"/>
    <col min="2822" max="2822" width="15.5703125" style="89" customWidth="1"/>
    <col min="2823" max="3072" width="9.140625" style="89"/>
    <col min="3073" max="3073" width="8" style="89" bestFit="1" customWidth="1"/>
    <col min="3074" max="3074" width="57.7109375" style="89" customWidth="1"/>
    <col min="3075" max="3075" width="17.140625" style="89" customWidth="1"/>
    <col min="3076" max="3076" width="17.5703125" style="89" customWidth="1"/>
    <col min="3077" max="3077" width="20" style="89" customWidth="1"/>
    <col min="3078" max="3078" width="15.5703125" style="89" customWidth="1"/>
    <col min="3079" max="3328" width="9.140625" style="89"/>
    <col min="3329" max="3329" width="8" style="89" bestFit="1" customWidth="1"/>
    <col min="3330" max="3330" width="57.7109375" style="89" customWidth="1"/>
    <col min="3331" max="3331" width="17.140625" style="89" customWidth="1"/>
    <col min="3332" max="3332" width="17.5703125" style="89" customWidth="1"/>
    <col min="3333" max="3333" width="20" style="89" customWidth="1"/>
    <col min="3334" max="3334" width="15.5703125" style="89" customWidth="1"/>
    <col min="3335" max="3584" width="9.140625" style="89"/>
    <col min="3585" max="3585" width="8" style="89" bestFit="1" customWidth="1"/>
    <col min="3586" max="3586" width="57.7109375" style="89" customWidth="1"/>
    <col min="3587" max="3587" width="17.140625" style="89" customWidth="1"/>
    <col min="3588" max="3588" width="17.5703125" style="89" customWidth="1"/>
    <col min="3589" max="3589" width="20" style="89" customWidth="1"/>
    <col min="3590" max="3590" width="15.5703125" style="89" customWidth="1"/>
    <col min="3591" max="3840" width="9.140625" style="89"/>
    <col min="3841" max="3841" width="8" style="89" bestFit="1" customWidth="1"/>
    <col min="3842" max="3842" width="57.7109375" style="89" customWidth="1"/>
    <col min="3843" max="3843" width="17.140625" style="89" customWidth="1"/>
    <col min="3844" max="3844" width="17.5703125" style="89" customWidth="1"/>
    <col min="3845" max="3845" width="20" style="89" customWidth="1"/>
    <col min="3846" max="3846" width="15.5703125" style="89" customWidth="1"/>
    <col min="3847" max="4096" width="9.140625" style="89"/>
    <col min="4097" max="4097" width="8" style="89" bestFit="1" customWidth="1"/>
    <col min="4098" max="4098" width="57.7109375" style="89" customWidth="1"/>
    <col min="4099" max="4099" width="17.140625" style="89" customWidth="1"/>
    <col min="4100" max="4100" width="17.5703125" style="89" customWidth="1"/>
    <col min="4101" max="4101" width="20" style="89" customWidth="1"/>
    <col min="4102" max="4102" width="15.5703125" style="89" customWidth="1"/>
    <col min="4103" max="4352" width="9.140625" style="89"/>
    <col min="4353" max="4353" width="8" style="89" bestFit="1" customWidth="1"/>
    <col min="4354" max="4354" width="57.7109375" style="89" customWidth="1"/>
    <col min="4355" max="4355" width="17.140625" style="89" customWidth="1"/>
    <col min="4356" max="4356" width="17.5703125" style="89" customWidth="1"/>
    <col min="4357" max="4357" width="20" style="89" customWidth="1"/>
    <col min="4358" max="4358" width="15.5703125" style="89" customWidth="1"/>
    <col min="4359" max="4608" width="9.140625" style="89"/>
    <col min="4609" max="4609" width="8" style="89" bestFit="1" customWidth="1"/>
    <col min="4610" max="4610" width="57.7109375" style="89" customWidth="1"/>
    <col min="4611" max="4611" width="17.140625" style="89" customWidth="1"/>
    <col min="4612" max="4612" width="17.5703125" style="89" customWidth="1"/>
    <col min="4613" max="4613" width="20" style="89" customWidth="1"/>
    <col min="4614" max="4614" width="15.5703125" style="89" customWidth="1"/>
    <col min="4615" max="4864" width="9.140625" style="89"/>
    <col min="4865" max="4865" width="8" style="89" bestFit="1" customWidth="1"/>
    <col min="4866" max="4866" width="57.7109375" style="89" customWidth="1"/>
    <col min="4867" max="4867" width="17.140625" style="89" customWidth="1"/>
    <col min="4868" max="4868" width="17.5703125" style="89" customWidth="1"/>
    <col min="4869" max="4869" width="20" style="89" customWidth="1"/>
    <col min="4870" max="4870" width="15.5703125" style="89" customWidth="1"/>
    <col min="4871" max="5120" width="9.140625" style="89"/>
    <col min="5121" max="5121" width="8" style="89" bestFit="1" customWidth="1"/>
    <col min="5122" max="5122" width="57.7109375" style="89" customWidth="1"/>
    <col min="5123" max="5123" width="17.140625" style="89" customWidth="1"/>
    <col min="5124" max="5124" width="17.5703125" style="89" customWidth="1"/>
    <col min="5125" max="5125" width="20" style="89" customWidth="1"/>
    <col min="5126" max="5126" width="15.5703125" style="89" customWidth="1"/>
    <col min="5127" max="5376" width="9.140625" style="89"/>
    <col min="5377" max="5377" width="8" style="89" bestFit="1" customWidth="1"/>
    <col min="5378" max="5378" width="57.7109375" style="89" customWidth="1"/>
    <col min="5379" max="5379" width="17.140625" style="89" customWidth="1"/>
    <col min="5380" max="5380" width="17.5703125" style="89" customWidth="1"/>
    <col min="5381" max="5381" width="20" style="89" customWidth="1"/>
    <col min="5382" max="5382" width="15.5703125" style="89" customWidth="1"/>
    <col min="5383" max="5632" width="9.140625" style="89"/>
    <col min="5633" max="5633" width="8" style="89" bestFit="1" customWidth="1"/>
    <col min="5634" max="5634" width="57.7109375" style="89" customWidth="1"/>
    <col min="5635" max="5635" width="17.140625" style="89" customWidth="1"/>
    <col min="5636" max="5636" width="17.5703125" style="89" customWidth="1"/>
    <col min="5637" max="5637" width="20" style="89" customWidth="1"/>
    <col min="5638" max="5638" width="15.5703125" style="89" customWidth="1"/>
    <col min="5639" max="5888" width="9.140625" style="89"/>
    <col min="5889" max="5889" width="8" style="89" bestFit="1" customWidth="1"/>
    <col min="5890" max="5890" width="57.7109375" style="89" customWidth="1"/>
    <col min="5891" max="5891" width="17.140625" style="89" customWidth="1"/>
    <col min="5892" max="5892" width="17.5703125" style="89" customWidth="1"/>
    <col min="5893" max="5893" width="20" style="89" customWidth="1"/>
    <col min="5894" max="5894" width="15.5703125" style="89" customWidth="1"/>
    <col min="5895" max="6144" width="9.140625" style="89"/>
    <col min="6145" max="6145" width="8" style="89" bestFit="1" customWidth="1"/>
    <col min="6146" max="6146" width="57.7109375" style="89" customWidth="1"/>
    <col min="6147" max="6147" width="17.140625" style="89" customWidth="1"/>
    <col min="6148" max="6148" width="17.5703125" style="89" customWidth="1"/>
    <col min="6149" max="6149" width="20" style="89" customWidth="1"/>
    <col min="6150" max="6150" width="15.5703125" style="89" customWidth="1"/>
    <col min="6151" max="6400" width="9.140625" style="89"/>
    <col min="6401" max="6401" width="8" style="89" bestFit="1" customWidth="1"/>
    <col min="6402" max="6402" width="57.7109375" style="89" customWidth="1"/>
    <col min="6403" max="6403" width="17.140625" style="89" customWidth="1"/>
    <col min="6404" max="6404" width="17.5703125" style="89" customWidth="1"/>
    <col min="6405" max="6405" width="20" style="89" customWidth="1"/>
    <col min="6406" max="6406" width="15.5703125" style="89" customWidth="1"/>
    <col min="6407" max="6656" width="9.140625" style="89"/>
    <col min="6657" max="6657" width="8" style="89" bestFit="1" customWidth="1"/>
    <col min="6658" max="6658" width="57.7109375" style="89" customWidth="1"/>
    <col min="6659" max="6659" width="17.140625" style="89" customWidth="1"/>
    <col min="6660" max="6660" width="17.5703125" style="89" customWidth="1"/>
    <col min="6661" max="6661" width="20" style="89" customWidth="1"/>
    <col min="6662" max="6662" width="15.5703125" style="89" customWidth="1"/>
    <col min="6663" max="6912" width="9.140625" style="89"/>
    <col min="6913" max="6913" width="8" style="89" bestFit="1" customWidth="1"/>
    <col min="6914" max="6914" width="57.7109375" style="89" customWidth="1"/>
    <col min="6915" max="6915" width="17.140625" style="89" customWidth="1"/>
    <col min="6916" max="6916" width="17.5703125" style="89" customWidth="1"/>
    <col min="6917" max="6917" width="20" style="89" customWidth="1"/>
    <col min="6918" max="6918" width="15.5703125" style="89" customWidth="1"/>
    <col min="6919" max="7168" width="9.140625" style="89"/>
    <col min="7169" max="7169" width="8" style="89" bestFit="1" customWidth="1"/>
    <col min="7170" max="7170" width="57.7109375" style="89" customWidth="1"/>
    <col min="7171" max="7171" width="17.140625" style="89" customWidth="1"/>
    <col min="7172" max="7172" width="17.5703125" style="89" customWidth="1"/>
    <col min="7173" max="7173" width="20" style="89" customWidth="1"/>
    <col min="7174" max="7174" width="15.5703125" style="89" customWidth="1"/>
    <col min="7175" max="7424" width="9.140625" style="89"/>
    <col min="7425" max="7425" width="8" style="89" bestFit="1" customWidth="1"/>
    <col min="7426" max="7426" width="57.7109375" style="89" customWidth="1"/>
    <col min="7427" max="7427" width="17.140625" style="89" customWidth="1"/>
    <col min="7428" max="7428" width="17.5703125" style="89" customWidth="1"/>
    <col min="7429" max="7429" width="20" style="89" customWidth="1"/>
    <col min="7430" max="7430" width="15.5703125" style="89" customWidth="1"/>
    <col min="7431" max="7680" width="9.140625" style="89"/>
    <col min="7681" max="7681" width="8" style="89" bestFit="1" customWidth="1"/>
    <col min="7682" max="7682" width="57.7109375" style="89" customWidth="1"/>
    <col min="7683" max="7683" width="17.140625" style="89" customWidth="1"/>
    <col min="7684" max="7684" width="17.5703125" style="89" customWidth="1"/>
    <col min="7685" max="7685" width="20" style="89" customWidth="1"/>
    <col min="7686" max="7686" width="15.5703125" style="89" customWidth="1"/>
    <col min="7687" max="7936" width="9.140625" style="89"/>
    <col min="7937" max="7937" width="8" style="89" bestFit="1" customWidth="1"/>
    <col min="7938" max="7938" width="57.7109375" style="89" customWidth="1"/>
    <col min="7939" max="7939" width="17.140625" style="89" customWidth="1"/>
    <col min="7940" max="7940" width="17.5703125" style="89" customWidth="1"/>
    <col min="7941" max="7941" width="20" style="89" customWidth="1"/>
    <col min="7942" max="7942" width="15.5703125" style="89" customWidth="1"/>
    <col min="7943" max="8192" width="9.140625" style="89"/>
    <col min="8193" max="8193" width="8" style="89" bestFit="1" customWidth="1"/>
    <col min="8194" max="8194" width="57.7109375" style="89" customWidth="1"/>
    <col min="8195" max="8195" width="17.140625" style="89" customWidth="1"/>
    <col min="8196" max="8196" width="17.5703125" style="89" customWidth="1"/>
    <col min="8197" max="8197" width="20" style="89" customWidth="1"/>
    <col min="8198" max="8198" width="15.5703125" style="89" customWidth="1"/>
    <col min="8199" max="8448" width="9.140625" style="89"/>
    <col min="8449" max="8449" width="8" style="89" bestFit="1" customWidth="1"/>
    <col min="8450" max="8450" width="57.7109375" style="89" customWidth="1"/>
    <col min="8451" max="8451" width="17.140625" style="89" customWidth="1"/>
    <col min="8452" max="8452" width="17.5703125" style="89" customWidth="1"/>
    <col min="8453" max="8453" width="20" style="89" customWidth="1"/>
    <col min="8454" max="8454" width="15.5703125" style="89" customWidth="1"/>
    <col min="8455" max="8704" width="9.140625" style="89"/>
    <col min="8705" max="8705" width="8" style="89" bestFit="1" customWidth="1"/>
    <col min="8706" max="8706" width="57.7109375" style="89" customWidth="1"/>
    <col min="8707" max="8707" width="17.140625" style="89" customWidth="1"/>
    <col min="8708" max="8708" width="17.5703125" style="89" customWidth="1"/>
    <col min="8709" max="8709" width="20" style="89" customWidth="1"/>
    <col min="8710" max="8710" width="15.5703125" style="89" customWidth="1"/>
    <col min="8711" max="8960" width="9.140625" style="89"/>
    <col min="8961" max="8961" width="8" style="89" bestFit="1" customWidth="1"/>
    <col min="8962" max="8962" width="57.7109375" style="89" customWidth="1"/>
    <col min="8963" max="8963" width="17.140625" style="89" customWidth="1"/>
    <col min="8964" max="8964" width="17.5703125" style="89" customWidth="1"/>
    <col min="8965" max="8965" width="20" style="89" customWidth="1"/>
    <col min="8966" max="8966" width="15.5703125" style="89" customWidth="1"/>
    <col min="8967" max="9216" width="9.140625" style="89"/>
    <col min="9217" max="9217" width="8" style="89" bestFit="1" customWidth="1"/>
    <col min="9218" max="9218" width="57.7109375" style="89" customWidth="1"/>
    <col min="9219" max="9219" width="17.140625" style="89" customWidth="1"/>
    <col min="9220" max="9220" width="17.5703125" style="89" customWidth="1"/>
    <col min="9221" max="9221" width="20" style="89" customWidth="1"/>
    <col min="9222" max="9222" width="15.5703125" style="89" customWidth="1"/>
    <col min="9223" max="9472" width="9.140625" style="89"/>
    <col min="9473" max="9473" width="8" style="89" bestFit="1" customWidth="1"/>
    <col min="9474" max="9474" width="57.7109375" style="89" customWidth="1"/>
    <col min="9475" max="9475" width="17.140625" style="89" customWidth="1"/>
    <col min="9476" max="9476" width="17.5703125" style="89" customWidth="1"/>
    <col min="9477" max="9477" width="20" style="89" customWidth="1"/>
    <col min="9478" max="9478" width="15.5703125" style="89" customWidth="1"/>
    <col min="9479" max="9728" width="9.140625" style="89"/>
    <col min="9729" max="9729" width="8" style="89" bestFit="1" customWidth="1"/>
    <col min="9730" max="9730" width="57.7109375" style="89" customWidth="1"/>
    <col min="9731" max="9731" width="17.140625" style="89" customWidth="1"/>
    <col min="9732" max="9732" width="17.5703125" style="89" customWidth="1"/>
    <col min="9733" max="9733" width="20" style="89" customWidth="1"/>
    <col min="9734" max="9734" width="15.5703125" style="89" customWidth="1"/>
    <col min="9735" max="9984" width="9.140625" style="89"/>
    <col min="9985" max="9985" width="8" style="89" bestFit="1" customWidth="1"/>
    <col min="9986" max="9986" width="57.7109375" style="89" customWidth="1"/>
    <col min="9987" max="9987" width="17.140625" style="89" customWidth="1"/>
    <col min="9988" max="9988" width="17.5703125" style="89" customWidth="1"/>
    <col min="9989" max="9989" width="20" style="89" customWidth="1"/>
    <col min="9990" max="9990" width="15.5703125" style="89" customWidth="1"/>
    <col min="9991" max="10240" width="9.140625" style="89"/>
    <col min="10241" max="10241" width="8" style="89" bestFit="1" customWidth="1"/>
    <col min="10242" max="10242" width="57.7109375" style="89" customWidth="1"/>
    <col min="10243" max="10243" width="17.140625" style="89" customWidth="1"/>
    <col min="10244" max="10244" width="17.5703125" style="89" customWidth="1"/>
    <col min="10245" max="10245" width="20" style="89" customWidth="1"/>
    <col min="10246" max="10246" width="15.5703125" style="89" customWidth="1"/>
    <col min="10247" max="10496" width="9.140625" style="89"/>
    <col min="10497" max="10497" width="8" style="89" bestFit="1" customWidth="1"/>
    <col min="10498" max="10498" width="57.7109375" style="89" customWidth="1"/>
    <col min="10499" max="10499" width="17.140625" style="89" customWidth="1"/>
    <col min="10500" max="10500" width="17.5703125" style="89" customWidth="1"/>
    <col min="10501" max="10501" width="20" style="89" customWidth="1"/>
    <col min="10502" max="10502" width="15.5703125" style="89" customWidth="1"/>
    <col min="10503" max="10752" width="9.140625" style="89"/>
    <col min="10753" max="10753" width="8" style="89" bestFit="1" customWidth="1"/>
    <col min="10754" max="10754" width="57.7109375" style="89" customWidth="1"/>
    <col min="10755" max="10755" width="17.140625" style="89" customWidth="1"/>
    <col min="10756" max="10756" width="17.5703125" style="89" customWidth="1"/>
    <col min="10757" max="10757" width="20" style="89" customWidth="1"/>
    <col min="10758" max="10758" width="15.5703125" style="89" customWidth="1"/>
    <col min="10759" max="11008" width="9.140625" style="89"/>
    <col min="11009" max="11009" width="8" style="89" bestFit="1" customWidth="1"/>
    <col min="11010" max="11010" width="57.7109375" style="89" customWidth="1"/>
    <col min="11011" max="11011" width="17.140625" style="89" customWidth="1"/>
    <col min="11012" max="11012" width="17.5703125" style="89" customWidth="1"/>
    <col min="11013" max="11013" width="20" style="89" customWidth="1"/>
    <col min="11014" max="11014" width="15.5703125" style="89" customWidth="1"/>
    <col min="11015" max="11264" width="9.140625" style="89"/>
    <col min="11265" max="11265" width="8" style="89" bestFit="1" customWidth="1"/>
    <col min="11266" max="11266" width="57.7109375" style="89" customWidth="1"/>
    <col min="11267" max="11267" width="17.140625" style="89" customWidth="1"/>
    <col min="11268" max="11268" width="17.5703125" style="89" customWidth="1"/>
    <col min="11269" max="11269" width="20" style="89" customWidth="1"/>
    <col min="11270" max="11270" width="15.5703125" style="89" customWidth="1"/>
    <col min="11271" max="11520" width="9.140625" style="89"/>
    <col min="11521" max="11521" width="8" style="89" bestFit="1" customWidth="1"/>
    <col min="11522" max="11522" width="57.7109375" style="89" customWidth="1"/>
    <col min="11523" max="11523" width="17.140625" style="89" customWidth="1"/>
    <col min="11524" max="11524" width="17.5703125" style="89" customWidth="1"/>
    <col min="11525" max="11525" width="20" style="89" customWidth="1"/>
    <col min="11526" max="11526" width="15.5703125" style="89" customWidth="1"/>
    <col min="11527" max="11776" width="9.140625" style="89"/>
    <col min="11777" max="11777" width="8" style="89" bestFit="1" customWidth="1"/>
    <col min="11778" max="11778" width="57.7109375" style="89" customWidth="1"/>
    <col min="11779" max="11779" width="17.140625" style="89" customWidth="1"/>
    <col min="11780" max="11780" width="17.5703125" style="89" customWidth="1"/>
    <col min="11781" max="11781" width="20" style="89" customWidth="1"/>
    <col min="11782" max="11782" width="15.5703125" style="89" customWidth="1"/>
    <col min="11783" max="12032" width="9.140625" style="89"/>
    <col min="12033" max="12033" width="8" style="89" bestFit="1" customWidth="1"/>
    <col min="12034" max="12034" width="57.7109375" style="89" customWidth="1"/>
    <col min="12035" max="12035" width="17.140625" style="89" customWidth="1"/>
    <col min="12036" max="12036" width="17.5703125" style="89" customWidth="1"/>
    <col min="12037" max="12037" width="20" style="89" customWidth="1"/>
    <col min="12038" max="12038" width="15.5703125" style="89" customWidth="1"/>
    <col min="12039" max="12288" width="9.140625" style="89"/>
    <col min="12289" max="12289" width="8" style="89" bestFit="1" customWidth="1"/>
    <col min="12290" max="12290" width="57.7109375" style="89" customWidth="1"/>
    <col min="12291" max="12291" width="17.140625" style="89" customWidth="1"/>
    <col min="12292" max="12292" width="17.5703125" style="89" customWidth="1"/>
    <col min="12293" max="12293" width="20" style="89" customWidth="1"/>
    <col min="12294" max="12294" width="15.5703125" style="89" customWidth="1"/>
    <col min="12295" max="12544" width="9.140625" style="89"/>
    <col min="12545" max="12545" width="8" style="89" bestFit="1" customWidth="1"/>
    <col min="12546" max="12546" width="57.7109375" style="89" customWidth="1"/>
    <col min="12547" max="12547" width="17.140625" style="89" customWidth="1"/>
    <col min="12548" max="12548" width="17.5703125" style="89" customWidth="1"/>
    <col min="12549" max="12549" width="20" style="89" customWidth="1"/>
    <col min="12550" max="12550" width="15.5703125" style="89" customWidth="1"/>
    <col min="12551" max="12800" width="9.140625" style="89"/>
    <col min="12801" max="12801" width="8" style="89" bestFit="1" customWidth="1"/>
    <col min="12802" max="12802" width="57.7109375" style="89" customWidth="1"/>
    <col min="12803" max="12803" width="17.140625" style="89" customWidth="1"/>
    <col min="12804" max="12804" width="17.5703125" style="89" customWidth="1"/>
    <col min="12805" max="12805" width="20" style="89" customWidth="1"/>
    <col min="12806" max="12806" width="15.5703125" style="89" customWidth="1"/>
    <col min="12807" max="13056" width="9.140625" style="89"/>
    <col min="13057" max="13057" width="8" style="89" bestFit="1" customWidth="1"/>
    <col min="13058" max="13058" width="57.7109375" style="89" customWidth="1"/>
    <col min="13059" max="13059" width="17.140625" style="89" customWidth="1"/>
    <col min="13060" max="13060" width="17.5703125" style="89" customWidth="1"/>
    <col min="13061" max="13061" width="20" style="89" customWidth="1"/>
    <col min="13062" max="13062" width="15.5703125" style="89" customWidth="1"/>
    <col min="13063" max="13312" width="9.140625" style="89"/>
    <col min="13313" max="13313" width="8" style="89" bestFit="1" customWidth="1"/>
    <col min="13314" max="13314" width="57.7109375" style="89" customWidth="1"/>
    <col min="13315" max="13315" width="17.140625" style="89" customWidth="1"/>
    <col min="13316" max="13316" width="17.5703125" style="89" customWidth="1"/>
    <col min="13317" max="13317" width="20" style="89" customWidth="1"/>
    <col min="13318" max="13318" width="15.5703125" style="89" customWidth="1"/>
    <col min="13319" max="13568" width="9.140625" style="89"/>
    <col min="13569" max="13569" width="8" style="89" bestFit="1" customWidth="1"/>
    <col min="13570" max="13570" width="57.7109375" style="89" customWidth="1"/>
    <col min="13571" max="13571" width="17.140625" style="89" customWidth="1"/>
    <col min="13572" max="13572" width="17.5703125" style="89" customWidth="1"/>
    <col min="13573" max="13573" width="20" style="89" customWidth="1"/>
    <col min="13574" max="13574" width="15.5703125" style="89" customWidth="1"/>
    <col min="13575" max="13824" width="9.140625" style="89"/>
    <col min="13825" max="13825" width="8" style="89" bestFit="1" customWidth="1"/>
    <col min="13826" max="13826" width="57.7109375" style="89" customWidth="1"/>
    <col min="13827" max="13827" width="17.140625" style="89" customWidth="1"/>
    <col min="13828" max="13828" width="17.5703125" style="89" customWidth="1"/>
    <col min="13829" max="13829" width="20" style="89" customWidth="1"/>
    <col min="13830" max="13830" width="15.5703125" style="89" customWidth="1"/>
    <col min="13831" max="14080" width="9.140625" style="89"/>
    <col min="14081" max="14081" width="8" style="89" bestFit="1" customWidth="1"/>
    <col min="14082" max="14082" width="57.7109375" style="89" customWidth="1"/>
    <col min="14083" max="14083" width="17.140625" style="89" customWidth="1"/>
    <col min="14084" max="14084" width="17.5703125" style="89" customWidth="1"/>
    <col min="14085" max="14085" width="20" style="89" customWidth="1"/>
    <col min="14086" max="14086" width="15.5703125" style="89" customWidth="1"/>
    <col min="14087" max="14336" width="9.140625" style="89"/>
    <col min="14337" max="14337" width="8" style="89" bestFit="1" customWidth="1"/>
    <col min="14338" max="14338" width="57.7109375" style="89" customWidth="1"/>
    <col min="14339" max="14339" width="17.140625" style="89" customWidth="1"/>
    <col min="14340" max="14340" width="17.5703125" style="89" customWidth="1"/>
    <col min="14341" max="14341" width="20" style="89" customWidth="1"/>
    <col min="14342" max="14342" width="15.5703125" style="89" customWidth="1"/>
    <col min="14343" max="14592" width="9.140625" style="89"/>
    <col min="14593" max="14593" width="8" style="89" bestFit="1" customWidth="1"/>
    <col min="14594" max="14594" width="57.7109375" style="89" customWidth="1"/>
    <col min="14595" max="14595" width="17.140625" style="89" customWidth="1"/>
    <col min="14596" max="14596" width="17.5703125" style="89" customWidth="1"/>
    <col min="14597" max="14597" width="20" style="89" customWidth="1"/>
    <col min="14598" max="14598" width="15.5703125" style="89" customWidth="1"/>
    <col min="14599" max="14848" width="9.140625" style="89"/>
    <col min="14849" max="14849" width="8" style="89" bestFit="1" customWidth="1"/>
    <col min="14850" max="14850" width="57.7109375" style="89" customWidth="1"/>
    <col min="14851" max="14851" width="17.140625" style="89" customWidth="1"/>
    <col min="14852" max="14852" width="17.5703125" style="89" customWidth="1"/>
    <col min="14853" max="14853" width="20" style="89" customWidth="1"/>
    <col min="14854" max="14854" width="15.5703125" style="89" customWidth="1"/>
    <col min="14855" max="15104" width="9.140625" style="89"/>
    <col min="15105" max="15105" width="8" style="89" bestFit="1" customWidth="1"/>
    <col min="15106" max="15106" width="57.7109375" style="89" customWidth="1"/>
    <col min="15107" max="15107" width="17.140625" style="89" customWidth="1"/>
    <col min="15108" max="15108" width="17.5703125" style="89" customWidth="1"/>
    <col min="15109" max="15109" width="20" style="89" customWidth="1"/>
    <col min="15110" max="15110" width="15.5703125" style="89" customWidth="1"/>
    <col min="15111" max="15360" width="9.140625" style="89"/>
    <col min="15361" max="15361" width="8" style="89" bestFit="1" customWidth="1"/>
    <col min="15362" max="15362" width="57.7109375" style="89" customWidth="1"/>
    <col min="15363" max="15363" width="17.140625" style="89" customWidth="1"/>
    <col min="15364" max="15364" width="17.5703125" style="89" customWidth="1"/>
    <col min="15365" max="15365" width="20" style="89" customWidth="1"/>
    <col min="15366" max="15366" width="15.5703125" style="89" customWidth="1"/>
    <col min="15367" max="15616" width="9.140625" style="89"/>
    <col min="15617" max="15617" width="8" style="89" bestFit="1" customWidth="1"/>
    <col min="15618" max="15618" width="57.7109375" style="89" customWidth="1"/>
    <col min="15619" max="15619" width="17.140625" style="89" customWidth="1"/>
    <col min="15620" max="15620" width="17.5703125" style="89" customWidth="1"/>
    <col min="15621" max="15621" width="20" style="89" customWidth="1"/>
    <col min="15622" max="15622" width="15.5703125" style="89" customWidth="1"/>
    <col min="15623" max="15872" width="9.140625" style="89"/>
    <col min="15873" max="15873" width="8" style="89" bestFit="1" customWidth="1"/>
    <col min="15874" max="15874" width="57.7109375" style="89" customWidth="1"/>
    <col min="15875" max="15875" width="17.140625" style="89" customWidth="1"/>
    <col min="15876" max="15876" width="17.5703125" style="89" customWidth="1"/>
    <col min="15877" max="15877" width="20" style="89" customWidth="1"/>
    <col min="15878" max="15878" width="15.5703125" style="89" customWidth="1"/>
    <col min="15879" max="16128" width="9.140625" style="89"/>
    <col min="16129" max="16129" width="8" style="89" bestFit="1" customWidth="1"/>
    <col min="16130" max="16130" width="57.7109375" style="89" customWidth="1"/>
    <col min="16131" max="16131" width="17.140625" style="89" customWidth="1"/>
    <col min="16132" max="16132" width="17.5703125" style="89" customWidth="1"/>
    <col min="16133" max="16133" width="20" style="89" customWidth="1"/>
    <col min="16134" max="16134" width="15.5703125" style="89" customWidth="1"/>
    <col min="16135" max="16384" width="9.140625" style="89"/>
  </cols>
  <sheetData>
    <row r="1" spans="1:6" ht="17.25" customHeight="1" x14ac:dyDescent="0.2">
      <c r="A1" s="240" t="s">
        <v>508</v>
      </c>
      <c r="B1" s="240"/>
      <c r="C1" s="240"/>
      <c r="D1" s="240"/>
      <c r="E1" s="240"/>
    </row>
    <row r="2" spans="1:6" s="91" customFormat="1" x14ac:dyDescent="0.2">
      <c r="A2" s="241" t="s">
        <v>509</v>
      </c>
      <c r="B2" s="241"/>
      <c r="C2" s="241"/>
      <c r="D2" s="241"/>
      <c r="E2" s="241"/>
      <c r="F2" s="90"/>
    </row>
    <row r="3" spans="1:6" s="91" customFormat="1" ht="9.9499999999999993" customHeight="1" x14ac:dyDescent="0.2">
      <c r="A3" s="92"/>
      <c r="B3" s="92"/>
      <c r="C3" s="115"/>
      <c r="D3" s="92"/>
      <c r="E3" s="92"/>
      <c r="F3" s="90"/>
    </row>
    <row r="4" spans="1:6" s="91" customFormat="1" x14ac:dyDescent="0.2">
      <c r="A4" s="242" t="s">
        <v>906</v>
      </c>
      <c r="B4" s="242"/>
      <c r="C4" s="242"/>
      <c r="D4" s="242"/>
      <c r="E4" s="242"/>
      <c r="F4" s="90"/>
    </row>
    <row r="5" spans="1:6" s="91" customFormat="1" x14ac:dyDescent="0.2">
      <c r="A5" s="243"/>
      <c r="B5" s="243"/>
      <c r="C5" s="243"/>
      <c r="D5" s="243"/>
      <c r="E5" s="243"/>
      <c r="F5" s="90"/>
    </row>
    <row r="6" spans="1:6" ht="9.9499999999999993" customHeight="1" x14ac:dyDescent="0.2">
      <c r="A6" s="93"/>
      <c r="C6" s="89"/>
      <c r="D6" s="89"/>
      <c r="E6" s="89"/>
    </row>
    <row r="7" spans="1:6" s="96" customFormat="1" ht="33.75" x14ac:dyDescent="0.2">
      <c r="A7" s="94" t="s">
        <v>510</v>
      </c>
      <c r="B7" s="94" t="s">
        <v>511</v>
      </c>
      <c r="C7" s="95" t="s">
        <v>513</v>
      </c>
      <c r="D7" s="95" t="s">
        <v>512</v>
      </c>
      <c r="E7" s="95" t="s">
        <v>514</v>
      </c>
    </row>
    <row r="8" spans="1:6" x14ac:dyDescent="0.2">
      <c r="A8" s="97">
        <v>1199</v>
      </c>
      <c r="B8" s="98" t="s">
        <v>515</v>
      </c>
      <c r="C8" s="100">
        <v>6000</v>
      </c>
      <c r="D8" s="99">
        <v>10000</v>
      </c>
      <c r="E8" s="100">
        <v>22000</v>
      </c>
      <c r="F8" s="89"/>
    </row>
    <row r="9" spans="1:6" x14ac:dyDescent="0.2">
      <c r="A9" s="97">
        <v>1299</v>
      </c>
      <c r="B9" s="101" t="s">
        <v>516</v>
      </c>
      <c r="C9" s="100">
        <v>250000</v>
      </c>
      <c r="D9" s="99">
        <v>240100</v>
      </c>
      <c r="E9" s="100">
        <v>240000</v>
      </c>
      <c r="F9" s="89"/>
    </row>
    <row r="10" spans="1:6" x14ac:dyDescent="0.2">
      <c r="A10" s="97">
        <v>3295</v>
      </c>
      <c r="B10" s="101" t="s">
        <v>517</v>
      </c>
      <c r="C10" s="100">
        <v>25000</v>
      </c>
      <c r="D10" s="99">
        <v>25000</v>
      </c>
      <c r="E10" s="100">
        <v>1000</v>
      </c>
      <c r="F10" s="89"/>
    </row>
    <row r="11" spans="1:6" x14ac:dyDescent="0.2">
      <c r="A11" s="97">
        <v>3299</v>
      </c>
      <c r="B11" s="101" t="s">
        <v>518</v>
      </c>
      <c r="C11" s="100">
        <v>2000</v>
      </c>
      <c r="D11" s="99">
        <v>0</v>
      </c>
      <c r="E11" s="100"/>
      <c r="F11" s="89"/>
    </row>
    <row r="12" spans="1:6" x14ac:dyDescent="0.2">
      <c r="A12" s="97">
        <v>3331</v>
      </c>
      <c r="B12" s="101" t="s">
        <v>519</v>
      </c>
      <c r="C12" s="100">
        <v>5000</v>
      </c>
      <c r="D12" s="99">
        <v>5000</v>
      </c>
      <c r="E12" s="100">
        <v>1500</v>
      </c>
      <c r="F12" s="89"/>
    </row>
    <row r="13" spans="1:6" ht="22.5" x14ac:dyDescent="0.2">
      <c r="A13" s="97">
        <v>3391</v>
      </c>
      <c r="B13" s="98" t="s">
        <v>520</v>
      </c>
      <c r="C13" s="100">
        <v>2000</v>
      </c>
      <c r="D13" s="99">
        <v>1000</v>
      </c>
      <c r="E13" s="100"/>
      <c r="F13" s="89"/>
    </row>
    <row r="14" spans="1:6" x14ac:dyDescent="0.2">
      <c r="A14" s="97">
        <v>3412</v>
      </c>
      <c r="B14" s="101" t="s">
        <v>521</v>
      </c>
      <c r="C14" s="100">
        <v>160000</v>
      </c>
      <c r="D14" s="99">
        <v>160000</v>
      </c>
      <c r="E14" s="100"/>
      <c r="F14" s="89"/>
    </row>
    <row r="15" spans="1:6" x14ac:dyDescent="0.2">
      <c r="A15" s="97">
        <v>3419</v>
      </c>
      <c r="B15" s="101" t="s">
        <v>522</v>
      </c>
      <c r="C15" s="100">
        <v>30000</v>
      </c>
      <c r="D15" s="99">
        <v>0</v>
      </c>
      <c r="E15" s="100">
        <v>24000</v>
      </c>
      <c r="F15" s="89"/>
    </row>
    <row r="16" spans="1:6" x14ac:dyDescent="0.2">
      <c r="A16" s="97">
        <v>3511</v>
      </c>
      <c r="B16" s="101" t="s">
        <v>523</v>
      </c>
      <c r="C16" s="100">
        <v>20000</v>
      </c>
      <c r="D16" s="99">
        <v>0</v>
      </c>
      <c r="E16" s="100">
        <v>15000</v>
      </c>
      <c r="F16" s="89"/>
    </row>
    <row r="17" spans="1:6" x14ac:dyDescent="0.2">
      <c r="A17" s="97">
        <v>3917</v>
      </c>
      <c r="B17" s="101" t="s">
        <v>524</v>
      </c>
      <c r="C17" s="100">
        <v>10000</v>
      </c>
      <c r="D17" s="99">
        <v>0</v>
      </c>
      <c r="E17" s="100">
        <v>8000</v>
      </c>
      <c r="F17" s="89"/>
    </row>
    <row r="18" spans="1:6" x14ac:dyDescent="0.2">
      <c r="A18" s="97">
        <v>3918</v>
      </c>
      <c r="B18" s="101" t="s">
        <v>525</v>
      </c>
      <c r="C18" s="100">
        <v>190000</v>
      </c>
      <c r="D18" s="99">
        <v>0</v>
      </c>
      <c r="E18" s="100">
        <v>180000</v>
      </c>
      <c r="F18" s="89"/>
    </row>
    <row r="19" spans="1:6" x14ac:dyDescent="0.2">
      <c r="A19" s="97">
        <v>3919</v>
      </c>
      <c r="B19" s="101" t="s">
        <v>526</v>
      </c>
      <c r="C19" s="100">
        <v>900000</v>
      </c>
      <c r="D19" s="99">
        <v>1715000</v>
      </c>
      <c r="E19" s="100">
        <v>900000</v>
      </c>
      <c r="F19" s="89"/>
    </row>
    <row r="20" spans="1:6" x14ac:dyDescent="0.2">
      <c r="A20" s="97">
        <v>4216</v>
      </c>
      <c r="B20" s="101" t="s">
        <v>527</v>
      </c>
      <c r="C20" s="100"/>
      <c r="D20" s="99">
        <v>200</v>
      </c>
      <c r="E20" s="100"/>
      <c r="F20" s="89"/>
    </row>
    <row r="21" spans="1:6" x14ac:dyDescent="0.2">
      <c r="A21" s="97">
        <v>4222</v>
      </c>
      <c r="B21" s="101" t="s">
        <v>528</v>
      </c>
      <c r="C21" s="100">
        <v>200000</v>
      </c>
      <c r="D21" s="99">
        <v>100000</v>
      </c>
      <c r="E21" s="100">
        <v>39000</v>
      </c>
      <c r="F21" s="89"/>
    </row>
    <row r="22" spans="1:6" x14ac:dyDescent="0.2">
      <c r="A22" s="97">
        <v>4229</v>
      </c>
      <c r="B22" s="101" t="s">
        <v>529</v>
      </c>
      <c r="C22" s="100">
        <v>4000</v>
      </c>
      <c r="D22" s="99">
        <v>30000</v>
      </c>
      <c r="E22" s="100">
        <v>3000</v>
      </c>
      <c r="F22" s="89"/>
    </row>
    <row r="23" spans="1:6" x14ac:dyDescent="0.2">
      <c r="A23" s="97">
        <v>5111</v>
      </c>
      <c r="B23" s="101" t="s">
        <v>530</v>
      </c>
      <c r="C23" s="100">
        <v>200</v>
      </c>
      <c r="D23" s="99">
        <v>0</v>
      </c>
      <c r="E23" s="100">
        <v>200</v>
      </c>
      <c r="F23" s="89"/>
    </row>
    <row r="24" spans="1:6" x14ac:dyDescent="0.2">
      <c r="A24" s="97">
        <v>5112</v>
      </c>
      <c r="B24" s="101" t="s">
        <v>531</v>
      </c>
      <c r="C24" s="100">
        <v>50</v>
      </c>
      <c r="D24" s="99">
        <v>0</v>
      </c>
      <c r="E24" s="100">
        <v>50</v>
      </c>
      <c r="F24" s="89"/>
    </row>
    <row r="25" spans="1:6" x14ac:dyDescent="0.2">
      <c r="A25" s="97">
        <v>5113</v>
      </c>
      <c r="B25" s="101" t="s">
        <v>532</v>
      </c>
      <c r="C25" s="100">
        <v>1500</v>
      </c>
      <c r="D25" s="99">
        <v>0</v>
      </c>
      <c r="E25" s="100">
        <v>1500</v>
      </c>
      <c r="F25" s="89"/>
    </row>
    <row r="26" spans="1:6" x14ac:dyDescent="0.2">
      <c r="A26" s="97">
        <v>5119</v>
      </c>
      <c r="B26" s="101" t="s">
        <v>533</v>
      </c>
      <c r="C26" s="100">
        <v>10000</v>
      </c>
      <c r="D26" s="99">
        <v>10000</v>
      </c>
      <c r="E26" s="100"/>
      <c r="F26" s="89"/>
    </row>
    <row r="27" spans="1:6" x14ac:dyDescent="0.2">
      <c r="A27" s="97">
        <v>5211</v>
      </c>
      <c r="B27" s="101" t="s">
        <v>534</v>
      </c>
      <c r="C27" s="100">
        <v>5000</v>
      </c>
      <c r="D27" s="99">
        <v>5000</v>
      </c>
      <c r="E27" s="100">
        <v>1700</v>
      </c>
      <c r="F27" s="89"/>
    </row>
    <row r="28" spans="1:6" x14ac:dyDescent="0.2">
      <c r="A28" s="97">
        <v>5221</v>
      </c>
      <c r="B28" s="101" t="s">
        <v>535</v>
      </c>
      <c r="C28" s="100">
        <v>1300</v>
      </c>
      <c r="D28" s="99">
        <v>500</v>
      </c>
      <c r="E28" s="100">
        <v>320</v>
      </c>
      <c r="F28" s="89"/>
    </row>
    <row r="29" spans="1:6" x14ac:dyDescent="0.2">
      <c r="A29" s="97">
        <v>5241</v>
      </c>
      <c r="B29" s="101" t="s">
        <v>536</v>
      </c>
      <c r="C29" s="100">
        <v>1283000</v>
      </c>
      <c r="D29" s="99">
        <v>950000</v>
      </c>
      <c r="E29" s="100">
        <v>414334</v>
      </c>
      <c r="F29" s="89"/>
    </row>
    <row r="30" spans="1:6" x14ac:dyDescent="0.2">
      <c r="A30" s="97">
        <v>5243</v>
      </c>
      <c r="B30" s="101" t="s">
        <v>537</v>
      </c>
      <c r="C30" s="100">
        <v>1300000</v>
      </c>
      <c r="D30" s="99">
        <v>1250000</v>
      </c>
      <c r="E30" s="100">
        <v>711930</v>
      </c>
      <c r="F30" s="89"/>
    </row>
    <row r="31" spans="1:6" x14ac:dyDescent="0.2">
      <c r="A31" s="97">
        <v>5249</v>
      </c>
      <c r="B31" s="101" t="s">
        <v>538</v>
      </c>
      <c r="C31" s="100">
        <v>100000</v>
      </c>
      <c r="D31" s="99">
        <v>32000</v>
      </c>
      <c r="E31" s="100">
        <v>19410</v>
      </c>
      <c r="F31" s="89"/>
    </row>
    <row r="32" spans="1:6" x14ac:dyDescent="0.2">
      <c r="A32" s="97">
        <v>5252</v>
      </c>
      <c r="B32" s="101" t="s">
        <v>539</v>
      </c>
      <c r="C32" s="100">
        <v>70000</v>
      </c>
      <c r="D32" s="99">
        <v>60000</v>
      </c>
      <c r="E32" s="100">
        <v>41369</v>
      </c>
      <c r="F32" s="89"/>
    </row>
    <row r="33" spans="1:6" x14ac:dyDescent="0.2">
      <c r="A33" s="97">
        <v>5259</v>
      </c>
      <c r="B33" s="101" t="s">
        <v>540</v>
      </c>
      <c r="C33" s="100">
        <v>55000</v>
      </c>
      <c r="D33" s="99">
        <v>185000</v>
      </c>
      <c r="E33" s="100">
        <v>74815</v>
      </c>
      <c r="F33" s="89"/>
    </row>
    <row r="34" spans="1:6" x14ac:dyDescent="0.2">
      <c r="A34" s="97">
        <v>5261</v>
      </c>
      <c r="B34" s="98" t="s">
        <v>541</v>
      </c>
      <c r="C34" s="100"/>
      <c r="D34" s="99">
        <v>500</v>
      </c>
      <c r="E34" s="100"/>
      <c r="F34" s="89"/>
    </row>
    <row r="35" spans="1:6" x14ac:dyDescent="0.2">
      <c r="A35" s="97">
        <v>5291</v>
      </c>
      <c r="B35" s="101" t="s">
        <v>542</v>
      </c>
      <c r="C35" s="100">
        <v>1250000</v>
      </c>
      <c r="D35" s="99">
        <v>2650000</v>
      </c>
      <c r="E35" s="100">
        <v>1728809</v>
      </c>
      <c r="F35" s="89"/>
    </row>
    <row r="36" spans="1:6" x14ac:dyDescent="0.2">
      <c r="A36" s="97">
        <v>5292</v>
      </c>
      <c r="B36" s="98" t="s">
        <v>543</v>
      </c>
      <c r="C36" s="100"/>
      <c r="D36" s="99">
        <v>5000</v>
      </c>
      <c r="E36" s="100"/>
      <c r="F36" s="89"/>
    </row>
    <row r="37" spans="1:6" x14ac:dyDescent="0.2">
      <c r="A37" s="97">
        <v>5294</v>
      </c>
      <c r="B37" s="101" t="s">
        <v>544</v>
      </c>
      <c r="C37" s="100">
        <v>120000</v>
      </c>
      <c r="D37" s="99">
        <v>160000</v>
      </c>
      <c r="E37" s="100"/>
      <c r="F37" s="89"/>
    </row>
    <row r="38" spans="1:6" x14ac:dyDescent="0.2">
      <c r="A38" s="97">
        <v>5297</v>
      </c>
      <c r="B38" s="101" t="s">
        <v>545</v>
      </c>
      <c r="C38" s="100">
        <v>300000</v>
      </c>
      <c r="D38" s="99">
        <v>450000</v>
      </c>
      <c r="E38" s="100"/>
      <c r="F38" s="89"/>
    </row>
    <row r="39" spans="1:6" x14ac:dyDescent="0.2">
      <c r="A39" s="97">
        <v>5411</v>
      </c>
      <c r="B39" s="101" t="s">
        <v>546</v>
      </c>
      <c r="C39" s="100">
        <v>300</v>
      </c>
      <c r="D39" s="99">
        <v>300</v>
      </c>
      <c r="E39" s="100"/>
      <c r="F39" s="89"/>
    </row>
    <row r="40" spans="1:6" x14ac:dyDescent="0.2">
      <c r="A40" s="97">
        <v>5521</v>
      </c>
      <c r="B40" s="98" t="s">
        <v>547</v>
      </c>
      <c r="C40" s="100">
        <v>10000</v>
      </c>
      <c r="D40" s="99">
        <v>10000</v>
      </c>
      <c r="E40" s="100">
        <v>3500</v>
      </c>
      <c r="F40" s="89"/>
    </row>
    <row r="41" spans="1:6" x14ac:dyDescent="0.2">
      <c r="A41" s="97">
        <v>5529</v>
      </c>
      <c r="B41" s="98" t="s">
        <v>548</v>
      </c>
      <c r="C41" s="100">
        <v>11000</v>
      </c>
      <c r="D41" s="99">
        <v>11000</v>
      </c>
      <c r="E41" s="100">
        <v>9000</v>
      </c>
      <c r="F41" s="89"/>
    </row>
    <row r="42" spans="1:6" x14ac:dyDescent="0.2">
      <c r="A42" s="97">
        <v>5681</v>
      </c>
      <c r="B42" s="101" t="s">
        <v>549</v>
      </c>
      <c r="C42" s="100">
        <v>4452000</v>
      </c>
      <c r="D42" s="102">
        <v>3901315</v>
      </c>
      <c r="E42" s="100">
        <v>3500000</v>
      </c>
      <c r="F42" s="89"/>
    </row>
    <row r="43" spans="1:6" x14ac:dyDescent="0.2">
      <c r="A43" s="97">
        <v>5685</v>
      </c>
      <c r="B43" s="101" t="s">
        <v>550</v>
      </c>
      <c r="C43" s="100">
        <v>150000</v>
      </c>
      <c r="D43" s="99">
        <v>80000</v>
      </c>
      <c r="E43" s="100">
        <v>30000</v>
      </c>
      <c r="F43" s="89"/>
    </row>
    <row r="44" spans="1:6" ht="22.5" x14ac:dyDescent="0.2">
      <c r="A44" s="97">
        <v>5688</v>
      </c>
      <c r="B44" s="98" t="s">
        <v>551</v>
      </c>
      <c r="C44" s="100"/>
      <c r="D44" s="99">
        <v>500</v>
      </c>
      <c r="E44" s="100"/>
      <c r="F44" s="89"/>
    </row>
    <row r="45" spans="1:6" x14ac:dyDescent="0.2">
      <c r="A45" s="97">
        <v>5689</v>
      </c>
      <c r="B45" s="101" t="s">
        <v>552</v>
      </c>
      <c r="C45" s="100">
        <v>6881000</v>
      </c>
      <c r="D45" s="99">
        <v>9800000</v>
      </c>
      <c r="E45" s="100">
        <v>2300000</v>
      </c>
      <c r="F45" s="89"/>
    </row>
    <row r="46" spans="1:6" x14ac:dyDescent="0.2">
      <c r="A46" s="97">
        <v>8669</v>
      </c>
      <c r="B46" s="101" t="s">
        <v>553</v>
      </c>
      <c r="C46" s="100">
        <v>4400000</v>
      </c>
      <c r="D46" s="99">
        <v>4895900</v>
      </c>
      <c r="E46" s="100">
        <v>1500000</v>
      </c>
      <c r="F46" s="89"/>
    </row>
    <row r="47" spans="1:6" x14ac:dyDescent="0.2">
      <c r="A47" s="97">
        <v>9379</v>
      </c>
      <c r="B47" s="98" t="s">
        <v>554</v>
      </c>
      <c r="C47" s="100">
        <v>4000000</v>
      </c>
      <c r="D47" s="99">
        <v>159000000</v>
      </c>
      <c r="E47" s="100">
        <v>85761785.010000005</v>
      </c>
      <c r="F47" s="89"/>
    </row>
    <row r="48" spans="1:6" x14ac:dyDescent="0.2">
      <c r="A48" s="103">
        <v>9919</v>
      </c>
      <c r="B48" s="101" t="s">
        <v>555</v>
      </c>
      <c r="C48" s="100">
        <v>20000</v>
      </c>
      <c r="D48" s="99">
        <v>1000000</v>
      </c>
      <c r="E48" s="100" t="s">
        <v>36</v>
      </c>
      <c r="F48" s="89"/>
    </row>
    <row r="49" spans="1:6" s="105" customFormat="1" ht="24.95" customHeight="1" x14ac:dyDescent="0.2">
      <c r="A49" s="244" t="s">
        <v>556</v>
      </c>
      <c r="B49" s="244"/>
      <c r="C49" s="104">
        <f>SUM(C8:C48)</f>
        <v>26224350</v>
      </c>
      <c r="D49" s="104">
        <f>SUM(D8:D48)</f>
        <v>186743315</v>
      </c>
      <c r="E49" s="104">
        <f>SUM(E8:E48)</f>
        <v>97532222.010000005</v>
      </c>
    </row>
    <row r="50" spans="1:6" ht="13.5" x14ac:dyDescent="0.2">
      <c r="A50" s="106"/>
      <c r="E50" s="107" t="s">
        <v>36</v>
      </c>
      <c r="F50" s="89"/>
    </row>
    <row r="51" spans="1:6" ht="25.5" x14ac:dyDescent="0.2">
      <c r="B51" s="109" t="s">
        <v>557</v>
      </c>
      <c r="E51" s="107" t="s">
        <v>36</v>
      </c>
    </row>
    <row r="52" spans="1:6" ht="13.5" x14ac:dyDescent="0.2">
      <c r="A52" s="106"/>
      <c r="F52" s="89"/>
    </row>
    <row r="54" spans="1:6" ht="13.5" x14ac:dyDescent="0.2">
      <c r="A54" s="106"/>
      <c r="F54" s="89"/>
    </row>
    <row r="56" spans="1:6" ht="13.5" x14ac:dyDescent="0.2">
      <c r="A56" s="106"/>
      <c r="F56" s="89"/>
    </row>
    <row r="58" spans="1:6" ht="13.5" x14ac:dyDescent="0.2">
      <c r="A58" s="106"/>
      <c r="F58" s="89"/>
    </row>
    <row r="60" spans="1:6" ht="13.5" x14ac:dyDescent="0.2">
      <c r="A60" s="106"/>
      <c r="F60" s="89"/>
    </row>
    <row r="62" spans="1:6" ht="13.5" x14ac:dyDescent="0.2">
      <c r="A62" s="106"/>
      <c r="F62" s="89"/>
    </row>
    <row r="64" spans="1:6" ht="13.5" x14ac:dyDescent="0.2">
      <c r="A64" s="106"/>
      <c r="F64" s="89"/>
    </row>
    <row r="68" spans="1:6" ht="13.5" x14ac:dyDescent="0.2">
      <c r="A68" s="110"/>
      <c r="B68" s="111"/>
      <c r="C68" s="89"/>
      <c r="D68" s="89"/>
      <c r="E68" s="89"/>
      <c r="F68" s="89"/>
    </row>
    <row r="69" spans="1:6" ht="13.5" x14ac:dyDescent="0.2">
      <c r="A69" s="110"/>
      <c r="B69" s="112"/>
      <c r="C69" s="89"/>
      <c r="D69" s="89"/>
      <c r="E69" s="89"/>
      <c r="F69" s="89"/>
    </row>
    <row r="70" spans="1:6" ht="13.5" x14ac:dyDescent="0.2">
      <c r="A70" s="106"/>
      <c r="B70" s="113"/>
      <c r="C70" s="89"/>
      <c r="D70" s="89"/>
      <c r="E70" s="89"/>
      <c r="F70" s="89"/>
    </row>
    <row r="71" spans="1:6" ht="13.5" x14ac:dyDescent="0.2">
      <c r="A71" s="106"/>
      <c r="B71" s="113"/>
      <c r="C71" s="89"/>
      <c r="D71" s="89"/>
      <c r="E71" s="89"/>
      <c r="F71" s="89"/>
    </row>
    <row r="72" spans="1:6" ht="13.5" x14ac:dyDescent="0.2">
      <c r="A72" s="106"/>
      <c r="B72" s="113"/>
      <c r="C72" s="89"/>
      <c r="D72" s="89"/>
      <c r="E72" s="89"/>
      <c r="F72" s="89"/>
    </row>
    <row r="73" spans="1:6" ht="13.5" x14ac:dyDescent="0.2">
      <c r="A73" s="106"/>
      <c r="B73" s="113"/>
      <c r="C73" s="89"/>
      <c r="D73" s="89"/>
      <c r="E73" s="89"/>
      <c r="F73" s="89"/>
    </row>
    <row r="74" spans="1:6" ht="13.5" x14ac:dyDescent="0.2">
      <c r="A74" s="106"/>
      <c r="B74" s="113"/>
      <c r="C74" s="89"/>
      <c r="D74" s="89"/>
      <c r="E74" s="89"/>
      <c r="F74" s="89"/>
    </row>
    <row r="75" spans="1:6" ht="13.5" x14ac:dyDescent="0.2">
      <c r="A75" s="106"/>
      <c r="B75" s="113"/>
      <c r="C75" s="89"/>
      <c r="D75" s="89"/>
      <c r="E75" s="89"/>
      <c r="F75" s="89"/>
    </row>
    <row r="76" spans="1:6" ht="13.5" x14ac:dyDescent="0.2">
      <c r="A76" s="106"/>
      <c r="B76" s="113"/>
      <c r="C76" s="89"/>
      <c r="D76" s="89"/>
      <c r="E76" s="89"/>
      <c r="F76" s="89"/>
    </row>
    <row r="77" spans="1:6" ht="13.5" x14ac:dyDescent="0.2">
      <c r="A77" s="110"/>
      <c r="B77" s="112"/>
      <c r="C77" s="89"/>
      <c r="D77" s="89"/>
      <c r="E77" s="89"/>
      <c r="F77" s="89"/>
    </row>
    <row r="78" spans="1:6" ht="13.5" x14ac:dyDescent="0.2">
      <c r="A78" s="106"/>
      <c r="B78" s="113"/>
      <c r="C78" s="89"/>
      <c r="D78" s="89"/>
      <c r="E78" s="89"/>
      <c r="F78" s="89"/>
    </row>
    <row r="79" spans="1:6" ht="13.5" x14ac:dyDescent="0.2">
      <c r="A79" s="110"/>
      <c r="B79" s="112"/>
      <c r="C79" s="89"/>
      <c r="D79" s="89"/>
      <c r="E79" s="89"/>
      <c r="F79" s="89"/>
    </row>
    <row r="80" spans="1:6" ht="13.5" x14ac:dyDescent="0.2">
      <c r="A80" s="110"/>
      <c r="B80" s="112"/>
      <c r="C80" s="89"/>
      <c r="D80" s="89"/>
      <c r="E80" s="89"/>
      <c r="F80" s="89"/>
    </row>
    <row r="81" spans="1:6" ht="13.5" x14ac:dyDescent="0.2">
      <c r="A81" s="239"/>
      <c r="B81" s="113"/>
      <c r="C81" s="89"/>
      <c r="D81" s="89"/>
      <c r="E81" s="89"/>
      <c r="F81" s="89"/>
    </row>
    <row r="82" spans="1:6" x14ac:dyDescent="0.2">
      <c r="A82" s="239"/>
      <c r="B82" s="114"/>
      <c r="C82" s="89"/>
      <c r="D82" s="89"/>
      <c r="E82" s="89"/>
      <c r="F82" s="89"/>
    </row>
  </sheetData>
  <mergeCells count="6">
    <mergeCell ref="A81:A82"/>
    <mergeCell ref="A1:E1"/>
    <mergeCell ref="A2:E2"/>
    <mergeCell ref="A4:E4"/>
    <mergeCell ref="A5:E5"/>
    <mergeCell ref="A49:B49"/>
  </mergeCells>
  <pageMargins left="0.7" right="0.7" top="0.75" bottom="0.75" header="0.3" footer="0.3"/>
  <pageSetup paperSize="9" scale="74"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2"/>
  <sheetViews>
    <sheetView zoomScale="75" zoomScaleNormal="75" workbookViewId="0">
      <selection activeCell="L233" sqref="L233"/>
    </sheetView>
  </sheetViews>
  <sheetFormatPr defaultRowHeight="18.75" x14ac:dyDescent="0.3"/>
  <cols>
    <col min="1" max="1" width="9.7109375" style="74" customWidth="1"/>
    <col min="2" max="2" width="52.140625" style="4" customWidth="1"/>
    <col min="3" max="3" width="2.140625" style="3" hidden="1" customWidth="1"/>
    <col min="4" max="4" width="9.140625" style="1" hidden="1" customWidth="1"/>
    <col min="5" max="5" width="0.140625" style="1" hidden="1" customWidth="1"/>
    <col min="6" max="6" width="25.7109375" style="2" customWidth="1"/>
    <col min="7" max="7" width="26.140625" style="1" customWidth="1"/>
    <col min="8" max="8" width="21.7109375" style="1" customWidth="1"/>
    <col min="9" max="13" width="9.140625" style="1"/>
    <col min="14" max="14" width="9.140625" style="1" customWidth="1"/>
    <col min="15" max="16384" width="9.140625" style="1"/>
  </cols>
  <sheetData>
    <row r="1" spans="1:8" s="62" customFormat="1" ht="26.25" customHeight="1" x14ac:dyDescent="0.4">
      <c r="A1" s="245" t="s">
        <v>462</v>
      </c>
      <c r="B1" s="246"/>
      <c r="C1" s="246"/>
      <c r="D1" s="246"/>
      <c r="E1" s="246"/>
      <c r="F1" s="246"/>
      <c r="G1" s="246"/>
      <c r="H1" s="247"/>
    </row>
    <row r="2" spans="1:8" s="5" customFormat="1" ht="18.75" customHeight="1" x14ac:dyDescent="0.3">
      <c r="A2" s="248" t="s">
        <v>461</v>
      </c>
      <c r="B2" s="250" t="s">
        <v>460</v>
      </c>
      <c r="F2" s="252" t="s">
        <v>459</v>
      </c>
      <c r="G2" s="252" t="s">
        <v>458</v>
      </c>
      <c r="H2" s="254" t="s">
        <v>463</v>
      </c>
    </row>
    <row r="3" spans="1:8" s="61" customFormat="1" ht="65.25" customHeight="1" x14ac:dyDescent="0.2">
      <c r="A3" s="249"/>
      <c r="B3" s="251"/>
      <c r="F3" s="253"/>
      <c r="G3" s="253"/>
      <c r="H3" s="255"/>
    </row>
    <row r="4" spans="1:8" x14ac:dyDescent="0.3">
      <c r="A4" s="63" t="s">
        <v>457</v>
      </c>
      <c r="B4" s="52" t="s">
        <v>456</v>
      </c>
      <c r="C4" s="21"/>
      <c r="F4" s="9"/>
      <c r="G4" s="9"/>
      <c r="H4" s="78"/>
    </row>
    <row r="5" spans="1:8" ht="37.5" x14ac:dyDescent="0.3">
      <c r="A5" s="64" t="s">
        <v>455</v>
      </c>
      <c r="B5" s="59" t="s">
        <v>454</v>
      </c>
      <c r="C5" s="21"/>
      <c r="F5" s="9"/>
      <c r="G5" s="9"/>
      <c r="H5" s="78"/>
    </row>
    <row r="6" spans="1:8" x14ac:dyDescent="0.3">
      <c r="A6" s="64" t="s">
        <v>567</v>
      </c>
      <c r="B6" s="18" t="s">
        <v>453</v>
      </c>
      <c r="C6" s="21"/>
      <c r="F6" s="9"/>
      <c r="G6" s="9"/>
      <c r="H6" s="78"/>
    </row>
    <row r="7" spans="1:8" x14ac:dyDescent="0.3">
      <c r="A7" s="64" t="s">
        <v>500</v>
      </c>
      <c r="B7" s="25" t="s">
        <v>452</v>
      </c>
      <c r="C7" s="21" t="e">
        <f>ROUND(#REF!*340.75,2)</f>
        <v>#REF!</v>
      </c>
      <c r="F7" s="9">
        <v>1950000</v>
      </c>
      <c r="G7" s="9">
        <v>2210000</v>
      </c>
      <c r="H7" s="78">
        <v>1504305.79</v>
      </c>
    </row>
    <row r="8" spans="1:8" x14ac:dyDescent="0.3">
      <c r="A8" s="64" t="s">
        <v>499</v>
      </c>
      <c r="B8" s="25" t="s">
        <v>452</v>
      </c>
      <c r="C8" s="21"/>
      <c r="F8" s="9">
        <v>20000</v>
      </c>
      <c r="G8" s="9"/>
      <c r="H8" s="78"/>
    </row>
    <row r="9" spans="1:8" ht="37.5" x14ac:dyDescent="0.3">
      <c r="A9" s="64" t="s">
        <v>501</v>
      </c>
      <c r="B9" s="25" t="s">
        <v>451</v>
      </c>
      <c r="C9" s="21" t="e">
        <f>ROUND(#REF!*340.75,2)</f>
        <v>#REF!</v>
      </c>
      <c r="F9" s="9">
        <v>3400000</v>
      </c>
      <c r="G9" s="9">
        <v>3420000</v>
      </c>
      <c r="H9" s="78">
        <v>2751677.72</v>
      </c>
    </row>
    <row r="10" spans="1:8" x14ac:dyDescent="0.3">
      <c r="A10" s="64" t="s">
        <v>450</v>
      </c>
      <c r="B10" s="23" t="s">
        <v>449</v>
      </c>
      <c r="C10" s="21"/>
      <c r="F10" s="9"/>
      <c r="G10" s="9"/>
      <c r="H10" s="78"/>
    </row>
    <row r="11" spans="1:8" x14ac:dyDescent="0.3">
      <c r="A11" s="64" t="s">
        <v>558</v>
      </c>
      <c r="B11" s="55" t="s">
        <v>448</v>
      </c>
      <c r="C11" s="21"/>
      <c r="F11" s="9">
        <v>138000</v>
      </c>
      <c r="G11" s="9">
        <v>118000</v>
      </c>
      <c r="H11" s="78">
        <v>55569.38</v>
      </c>
    </row>
    <row r="12" spans="1:8" x14ac:dyDescent="0.3">
      <c r="A12" s="64" t="s">
        <v>559</v>
      </c>
      <c r="B12" s="55" t="s">
        <v>448</v>
      </c>
      <c r="C12" s="21"/>
      <c r="F12" s="9">
        <v>1000</v>
      </c>
      <c r="G12" s="9"/>
      <c r="H12" s="78"/>
    </row>
    <row r="13" spans="1:8" s="27" customFormat="1" ht="37.5" x14ac:dyDescent="0.3">
      <c r="A13" s="65"/>
      <c r="B13" s="30" t="s">
        <v>447</v>
      </c>
      <c r="C13" s="29" t="e">
        <f>ROUND(#REF!*340.75,2)</f>
        <v>#REF!</v>
      </c>
      <c r="F13" s="28"/>
      <c r="G13" s="28"/>
      <c r="H13" s="79"/>
    </row>
    <row r="14" spans="1:8" s="27" customFormat="1" ht="37.5" x14ac:dyDescent="0.3">
      <c r="A14" s="65"/>
      <c r="B14" s="30" t="s">
        <v>446</v>
      </c>
      <c r="C14" s="29" t="e">
        <f>ROUND(#REF!*340.75,2)</f>
        <v>#REF!</v>
      </c>
      <c r="F14" s="28"/>
      <c r="G14" s="28"/>
      <c r="H14" s="79"/>
    </row>
    <row r="15" spans="1:8" x14ac:dyDescent="0.3">
      <c r="A15" s="64" t="s">
        <v>474</v>
      </c>
      <c r="B15" s="25" t="s">
        <v>445</v>
      </c>
      <c r="C15" s="21" t="e">
        <f>ROUND(#REF!*340.75,2)</f>
        <v>#REF!</v>
      </c>
      <c r="F15" s="9">
        <v>220000</v>
      </c>
      <c r="G15" s="9">
        <v>170000</v>
      </c>
      <c r="H15" s="78">
        <v>90486.88</v>
      </c>
    </row>
    <row r="16" spans="1:8" x14ac:dyDescent="0.3">
      <c r="A16" s="63" t="s">
        <v>444</v>
      </c>
      <c r="B16" s="52" t="s">
        <v>443</v>
      </c>
      <c r="C16" s="21"/>
      <c r="F16" s="9"/>
      <c r="G16" s="9"/>
      <c r="H16" s="78"/>
    </row>
    <row r="17" spans="1:8" x14ac:dyDescent="0.3">
      <c r="A17" s="63" t="s">
        <v>475</v>
      </c>
      <c r="B17" s="51" t="s">
        <v>442</v>
      </c>
      <c r="C17" s="21"/>
      <c r="F17" s="9">
        <v>420000</v>
      </c>
      <c r="G17" s="9">
        <v>100000</v>
      </c>
      <c r="H17" s="78">
        <v>92349.93</v>
      </c>
    </row>
    <row r="18" spans="1:8" s="27" customFormat="1" x14ac:dyDescent="0.3">
      <c r="A18" s="65"/>
      <c r="B18" s="30" t="s">
        <v>441</v>
      </c>
      <c r="C18" s="29" t="e">
        <f>ROUND(#REF!*340.75,2)</f>
        <v>#REF!</v>
      </c>
      <c r="F18" s="28"/>
      <c r="G18" s="28"/>
      <c r="H18" s="79"/>
    </row>
    <row r="19" spans="1:8" s="27" customFormat="1" ht="37.5" x14ac:dyDescent="0.3">
      <c r="A19" s="65"/>
      <c r="B19" s="30" t="s">
        <v>440</v>
      </c>
      <c r="C19" s="29" t="e">
        <f>ROUND(#REF!*340.75,2)</f>
        <v>#REF!</v>
      </c>
      <c r="F19" s="28"/>
      <c r="G19" s="28"/>
      <c r="H19" s="79"/>
    </row>
    <row r="20" spans="1:8" s="27" customFormat="1" ht="37.5" x14ac:dyDescent="0.3">
      <c r="A20" s="65"/>
      <c r="B20" s="30" t="s">
        <v>439</v>
      </c>
      <c r="C20" s="29" t="e">
        <f>ROUND(#REF!*340.75,2)</f>
        <v>#REF!</v>
      </c>
      <c r="F20" s="28"/>
      <c r="G20" s="28"/>
      <c r="H20" s="79"/>
    </row>
    <row r="21" spans="1:8" s="27" customFormat="1" ht="37.5" x14ac:dyDescent="0.3">
      <c r="A21" s="65"/>
      <c r="B21" s="30" t="s">
        <v>579</v>
      </c>
      <c r="C21" s="29"/>
      <c r="F21" s="28"/>
      <c r="G21" s="28"/>
      <c r="H21" s="79"/>
    </row>
    <row r="22" spans="1:8" s="27" customFormat="1" x14ac:dyDescent="0.3">
      <c r="A22" s="65" t="s">
        <v>476</v>
      </c>
      <c r="B22" s="30" t="s">
        <v>438</v>
      </c>
      <c r="C22" s="29"/>
      <c r="F22" s="28">
        <v>10000</v>
      </c>
      <c r="G22" s="28"/>
      <c r="H22" s="79"/>
    </row>
    <row r="23" spans="1:8" x14ac:dyDescent="0.3">
      <c r="A23" s="64" t="s">
        <v>477</v>
      </c>
      <c r="B23" s="18" t="s">
        <v>437</v>
      </c>
      <c r="C23" s="21"/>
      <c r="F23" s="9"/>
      <c r="G23" s="9"/>
      <c r="H23" s="78"/>
    </row>
    <row r="24" spans="1:8" x14ac:dyDescent="0.3">
      <c r="A24" s="64" t="s">
        <v>478</v>
      </c>
      <c r="B24" s="25" t="s">
        <v>436</v>
      </c>
      <c r="C24" s="21" t="e">
        <f>ROUND(#REF!*340.75,2)</f>
        <v>#REF!</v>
      </c>
      <c r="F24" s="9">
        <v>340000</v>
      </c>
      <c r="G24" s="9">
        <v>340000</v>
      </c>
      <c r="H24" s="78">
        <v>39927.03</v>
      </c>
    </row>
    <row r="25" spans="1:8" s="4" customFormat="1" ht="37.5" x14ac:dyDescent="0.3">
      <c r="A25" s="64" t="s">
        <v>479</v>
      </c>
      <c r="B25" s="25" t="s">
        <v>434</v>
      </c>
      <c r="C25" s="41" t="e">
        <f>ROUND(#REF!*340.75,2)</f>
        <v>#REF!</v>
      </c>
      <c r="F25" s="40">
        <v>20000</v>
      </c>
      <c r="G25" s="40">
        <v>50000</v>
      </c>
      <c r="H25" s="80" t="s">
        <v>36</v>
      </c>
    </row>
    <row r="26" spans="1:8" s="4" customFormat="1" ht="37.5" x14ac:dyDescent="0.3">
      <c r="A26" s="64" t="s">
        <v>480</v>
      </c>
      <c r="B26" s="75" t="s">
        <v>434</v>
      </c>
      <c r="C26" s="39"/>
      <c r="D26" s="38"/>
      <c r="E26" s="38"/>
      <c r="F26" s="40"/>
      <c r="G26" s="40">
        <v>40000</v>
      </c>
      <c r="H26" s="80">
        <v>246.4</v>
      </c>
    </row>
    <row r="27" spans="1:8" s="4" customFormat="1" ht="93.75" x14ac:dyDescent="0.3">
      <c r="A27" s="64" t="s">
        <v>435</v>
      </c>
      <c r="B27" s="55" t="s">
        <v>433</v>
      </c>
      <c r="C27" s="41" t="e">
        <f>ROUND(#REF!*340.75,2)</f>
        <v>#REF!</v>
      </c>
      <c r="F27" s="40">
        <v>20000</v>
      </c>
      <c r="G27" s="40">
        <v>30000</v>
      </c>
      <c r="H27" s="80" t="s">
        <v>36</v>
      </c>
    </row>
    <row r="28" spans="1:8" s="4" customFormat="1" ht="93.75" x14ac:dyDescent="0.3">
      <c r="A28" s="64" t="s">
        <v>502</v>
      </c>
      <c r="B28" s="55" t="s">
        <v>433</v>
      </c>
      <c r="C28" s="41"/>
      <c r="F28" s="40">
        <v>30000</v>
      </c>
      <c r="G28" s="40"/>
      <c r="H28" s="80"/>
    </row>
    <row r="29" spans="1:8" s="4" customFormat="1" ht="93.75" x14ac:dyDescent="0.3">
      <c r="A29" s="64" t="s">
        <v>503</v>
      </c>
      <c r="B29" s="76" t="s">
        <v>433</v>
      </c>
      <c r="C29" s="39"/>
      <c r="D29" s="38"/>
      <c r="E29" s="38"/>
      <c r="F29" s="40">
        <v>20000</v>
      </c>
      <c r="G29" s="121">
        <v>20000</v>
      </c>
      <c r="H29" s="80"/>
    </row>
    <row r="30" spans="1:8" s="4" customFormat="1" ht="93.75" x14ac:dyDescent="0.3">
      <c r="A30" s="64" t="s">
        <v>504</v>
      </c>
      <c r="B30" s="76" t="s">
        <v>433</v>
      </c>
      <c r="C30" s="39"/>
      <c r="D30" s="38"/>
      <c r="E30" s="38"/>
      <c r="F30" s="40"/>
      <c r="G30" s="121"/>
      <c r="H30" s="80"/>
    </row>
    <row r="31" spans="1:8" x14ac:dyDescent="0.3">
      <c r="A31" s="64"/>
      <c r="B31" s="18" t="s">
        <v>432</v>
      </c>
      <c r="C31" s="21"/>
      <c r="F31" s="9"/>
      <c r="G31" s="9"/>
      <c r="H31" s="78"/>
    </row>
    <row r="32" spans="1:8" ht="37.5" x14ac:dyDescent="0.3">
      <c r="A32" s="64" t="s">
        <v>560</v>
      </c>
      <c r="B32" s="25" t="s">
        <v>431</v>
      </c>
      <c r="C32" s="21" t="e">
        <f>ROUND(#REF!*340.75,2)</f>
        <v>#REF!</v>
      </c>
      <c r="F32" s="9"/>
      <c r="G32" s="9">
        <v>20000</v>
      </c>
      <c r="H32" s="78"/>
    </row>
    <row r="33" spans="1:8" x14ac:dyDescent="0.3">
      <c r="A33" s="142"/>
      <c r="B33" s="143" t="s">
        <v>430</v>
      </c>
      <c r="C33" s="144" t="e">
        <f>SUM(C6:C32)</f>
        <v>#REF!</v>
      </c>
      <c r="D33" s="145"/>
      <c r="E33" s="145"/>
      <c r="F33" s="154" t="s">
        <v>580</v>
      </c>
      <c r="G33" s="154" t="s">
        <v>600</v>
      </c>
      <c r="H33" s="157" t="s">
        <v>625</v>
      </c>
    </row>
    <row r="34" spans="1:8" x14ac:dyDescent="0.3">
      <c r="A34" s="64"/>
      <c r="B34" s="18"/>
      <c r="C34" s="60"/>
      <c r="F34" s="9"/>
      <c r="G34" s="9"/>
      <c r="H34" s="78"/>
    </row>
    <row r="35" spans="1:8" s="138" customFormat="1" ht="37.5" x14ac:dyDescent="0.3">
      <c r="A35" s="70" t="s">
        <v>429</v>
      </c>
      <c r="B35" s="153" t="s">
        <v>428</v>
      </c>
      <c r="C35" s="148"/>
      <c r="F35" s="139" t="s">
        <v>36</v>
      </c>
      <c r="G35" s="140"/>
      <c r="H35" s="141"/>
    </row>
    <row r="36" spans="1:8" ht="37.5" x14ac:dyDescent="0.3">
      <c r="A36" s="64" t="s">
        <v>427</v>
      </c>
      <c r="B36" s="18" t="s">
        <v>426</v>
      </c>
      <c r="C36" s="21"/>
      <c r="F36" s="9"/>
      <c r="G36" s="9"/>
      <c r="H36" s="78"/>
    </row>
    <row r="37" spans="1:8" ht="56.25" x14ac:dyDescent="0.3">
      <c r="A37" s="64" t="s">
        <v>481</v>
      </c>
      <c r="B37" s="25" t="s">
        <v>425</v>
      </c>
      <c r="C37" s="21"/>
      <c r="F37" s="9">
        <v>30000</v>
      </c>
      <c r="G37" s="9">
        <v>50000</v>
      </c>
      <c r="H37" s="78"/>
    </row>
    <row r="38" spans="1:8" ht="56.25" x14ac:dyDescent="0.3">
      <c r="A38" s="64" t="s">
        <v>505</v>
      </c>
      <c r="B38" s="25" t="s">
        <v>425</v>
      </c>
      <c r="C38" s="21"/>
      <c r="F38" s="9">
        <v>30000</v>
      </c>
      <c r="G38" s="9"/>
      <c r="H38" s="78"/>
    </row>
    <row r="39" spans="1:8" x14ac:dyDescent="0.3">
      <c r="A39" s="64" t="s">
        <v>482</v>
      </c>
      <c r="B39" s="25" t="s">
        <v>424</v>
      </c>
      <c r="C39" s="21" t="e">
        <f>ROUND(#REF!*340.75,2)</f>
        <v>#REF!</v>
      </c>
      <c r="F39" s="9"/>
      <c r="G39" s="9">
        <v>30000</v>
      </c>
      <c r="H39" s="78"/>
    </row>
    <row r="40" spans="1:8" ht="75" x14ac:dyDescent="0.3">
      <c r="A40" s="64" t="s">
        <v>561</v>
      </c>
      <c r="B40" s="25" t="s">
        <v>423</v>
      </c>
      <c r="C40" s="21" t="e">
        <f>ROUND(#REF!*340.75,2)</f>
        <v>#REF!</v>
      </c>
      <c r="F40" s="140"/>
      <c r="G40" s="9">
        <v>3000</v>
      </c>
      <c r="H40" s="78"/>
    </row>
    <row r="41" spans="1:8" x14ac:dyDescent="0.3">
      <c r="A41" s="64" t="s">
        <v>422</v>
      </c>
      <c r="B41" s="18" t="s">
        <v>421</v>
      </c>
      <c r="C41" s="21"/>
      <c r="F41" s="9"/>
      <c r="G41" s="9"/>
      <c r="H41" s="78"/>
    </row>
    <row r="42" spans="1:8" ht="37.5" x14ac:dyDescent="0.3">
      <c r="A42" s="64" t="s">
        <v>420</v>
      </c>
      <c r="B42" s="25" t="s">
        <v>418</v>
      </c>
      <c r="C42" s="21" t="e">
        <f>ROUND(#REF!*340.75,2)</f>
        <v>#REF!</v>
      </c>
      <c r="F42" s="9">
        <v>10000</v>
      </c>
      <c r="G42" s="9">
        <v>20000</v>
      </c>
      <c r="H42" s="78">
        <v>335.79</v>
      </c>
    </row>
    <row r="43" spans="1:8" ht="37.5" x14ac:dyDescent="0.3">
      <c r="A43" s="64" t="s">
        <v>419</v>
      </c>
      <c r="B43" s="75" t="s">
        <v>418</v>
      </c>
      <c r="C43" s="20"/>
      <c r="D43" s="19"/>
      <c r="E43" s="19"/>
      <c r="F43" s="9">
        <v>13000</v>
      </c>
      <c r="G43" s="9">
        <v>14000</v>
      </c>
      <c r="H43" s="78"/>
    </row>
    <row r="44" spans="1:8" x14ac:dyDescent="0.3">
      <c r="A44" s="64" t="s">
        <v>417</v>
      </c>
      <c r="B44" s="18" t="s">
        <v>416</v>
      </c>
      <c r="C44" s="21"/>
      <c r="F44" s="9"/>
      <c r="G44" s="9"/>
      <c r="H44" s="78"/>
    </row>
    <row r="45" spans="1:8" x14ac:dyDescent="0.3">
      <c r="A45" s="64" t="s">
        <v>415</v>
      </c>
      <c r="B45" s="25" t="s">
        <v>413</v>
      </c>
      <c r="C45" s="21" t="e">
        <f>ROUND(#REF!*340.75,2)</f>
        <v>#REF!</v>
      </c>
      <c r="F45" s="9">
        <v>300000</v>
      </c>
      <c r="G45" s="9">
        <v>200000</v>
      </c>
      <c r="H45" s="78">
        <v>4172.8900000000003</v>
      </c>
    </row>
    <row r="46" spans="1:8" x14ac:dyDescent="0.3">
      <c r="A46" s="64" t="s">
        <v>414</v>
      </c>
      <c r="B46" s="75" t="s">
        <v>413</v>
      </c>
      <c r="C46" s="20"/>
      <c r="D46" s="19"/>
      <c r="E46" s="19"/>
      <c r="F46" s="9">
        <v>350380</v>
      </c>
      <c r="G46" s="9">
        <v>435000</v>
      </c>
      <c r="H46" s="78">
        <v>110.87</v>
      </c>
    </row>
    <row r="47" spans="1:8" ht="37.5" customHeight="1" x14ac:dyDescent="0.3">
      <c r="A47" s="64" t="s">
        <v>562</v>
      </c>
      <c r="B47" s="25" t="s">
        <v>412</v>
      </c>
      <c r="C47" s="21" t="e">
        <f>ROUND(#REF!*340.75,2)</f>
        <v>#REF!</v>
      </c>
      <c r="F47" s="9"/>
      <c r="G47" s="9"/>
      <c r="H47" s="78"/>
    </row>
    <row r="48" spans="1:8" ht="37.5" x14ac:dyDescent="0.3">
      <c r="A48" s="64" t="s">
        <v>411</v>
      </c>
      <c r="B48" s="25" t="s">
        <v>409</v>
      </c>
      <c r="C48" s="21" t="e">
        <f>ROUND(#REF!*340.75,2)</f>
        <v>#REF!</v>
      </c>
      <c r="F48" s="9">
        <v>20000</v>
      </c>
      <c r="G48" s="9">
        <v>80000</v>
      </c>
      <c r="H48" s="78">
        <v>9619.2000000000007</v>
      </c>
    </row>
    <row r="49" spans="1:8" ht="37.5" x14ac:dyDescent="0.3">
      <c r="A49" s="64" t="s">
        <v>410</v>
      </c>
      <c r="B49" s="75" t="s">
        <v>409</v>
      </c>
      <c r="C49" s="20"/>
      <c r="D49" s="19"/>
      <c r="E49" s="19"/>
      <c r="F49" s="9">
        <v>20000</v>
      </c>
      <c r="G49" s="9">
        <v>200</v>
      </c>
      <c r="H49" s="78">
        <v>196.8</v>
      </c>
    </row>
    <row r="50" spans="1:8" s="150" customFormat="1" x14ac:dyDescent="0.3">
      <c r="A50" s="142"/>
      <c r="B50" s="143" t="s">
        <v>408</v>
      </c>
      <c r="C50" s="149" t="e">
        <f>SUM(C39:C48)</f>
        <v>#REF!</v>
      </c>
      <c r="F50" s="154" t="s">
        <v>602</v>
      </c>
      <c r="G50" s="154" t="s">
        <v>601</v>
      </c>
      <c r="H50" s="157" t="s">
        <v>626</v>
      </c>
    </row>
    <row r="51" spans="1:8" s="16" customFormat="1" x14ac:dyDescent="0.3">
      <c r="A51" s="64"/>
      <c r="B51" s="18"/>
      <c r="C51" s="49"/>
      <c r="F51" s="17"/>
      <c r="G51" s="17"/>
      <c r="H51" s="81"/>
    </row>
    <row r="52" spans="1:8" s="138" customFormat="1" ht="93.75" x14ac:dyDescent="0.3">
      <c r="A52" s="70" t="s">
        <v>407</v>
      </c>
      <c r="B52" s="137" t="s">
        <v>406</v>
      </c>
      <c r="C52" s="148"/>
      <c r="F52" s="152" t="s">
        <v>36</v>
      </c>
      <c r="G52" s="140"/>
      <c r="H52" s="141"/>
    </row>
    <row r="53" spans="1:8" ht="37.5" x14ac:dyDescent="0.3">
      <c r="A53" s="64" t="s">
        <v>564</v>
      </c>
      <c r="B53" s="25" t="s">
        <v>405</v>
      </c>
      <c r="C53" s="42"/>
      <c r="F53" s="9"/>
      <c r="G53" s="9"/>
      <c r="H53" s="78"/>
    </row>
    <row r="54" spans="1:8" x14ac:dyDescent="0.3">
      <c r="A54" s="64" t="s">
        <v>563</v>
      </c>
      <c r="B54" s="25" t="s">
        <v>404</v>
      </c>
      <c r="C54" s="21" t="e">
        <f>ROUND(#REF!*340.75,2)</f>
        <v>#REF!</v>
      </c>
      <c r="F54" s="9">
        <v>10000</v>
      </c>
      <c r="G54" s="9">
        <v>10000</v>
      </c>
      <c r="H54" s="78"/>
    </row>
    <row r="55" spans="1:8" ht="37.5" x14ac:dyDescent="0.3">
      <c r="A55" s="64" t="s">
        <v>403</v>
      </c>
      <c r="B55" s="18" t="s">
        <v>402</v>
      </c>
      <c r="C55" s="21"/>
      <c r="F55" s="9"/>
      <c r="G55" s="9"/>
      <c r="H55" s="78"/>
    </row>
    <row r="56" spans="1:8" x14ac:dyDescent="0.3">
      <c r="A56" s="64" t="s">
        <v>464</v>
      </c>
      <c r="B56" s="25" t="s">
        <v>401</v>
      </c>
      <c r="C56" s="21" t="e">
        <f>ROUND(#REF!*340.75,2)</f>
        <v>#REF!</v>
      </c>
      <c r="F56" s="9">
        <v>770000</v>
      </c>
      <c r="G56" s="9">
        <v>770000</v>
      </c>
      <c r="H56" s="78">
        <v>480330.76</v>
      </c>
    </row>
    <row r="57" spans="1:8" ht="37.5" x14ac:dyDescent="0.3">
      <c r="A57" s="64" t="s">
        <v>465</v>
      </c>
      <c r="B57" s="25" t="s">
        <v>400</v>
      </c>
      <c r="C57" s="21"/>
      <c r="F57" s="9">
        <v>820000</v>
      </c>
      <c r="G57" s="9">
        <v>930000</v>
      </c>
      <c r="H57" s="78">
        <v>620085.82999999996</v>
      </c>
    </row>
    <row r="58" spans="1:8" s="27" customFormat="1" ht="37.5" x14ac:dyDescent="0.3">
      <c r="A58" s="65"/>
      <c r="B58" s="30" t="s">
        <v>399</v>
      </c>
      <c r="C58" s="29" t="e">
        <f>ROUND(#REF!*340.75,2)</f>
        <v>#REF!</v>
      </c>
      <c r="F58" s="28"/>
      <c r="G58" s="28"/>
      <c r="H58" s="79"/>
    </row>
    <row r="59" spans="1:8" s="27" customFormat="1" ht="37.5" x14ac:dyDescent="0.3">
      <c r="A59" s="65"/>
      <c r="B59" s="30" t="s">
        <v>398</v>
      </c>
      <c r="C59" s="29" t="e">
        <f>ROUND(#REF!*340.75,2)</f>
        <v>#REF!</v>
      </c>
      <c r="F59" s="28"/>
      <c r="G59" s="28"/>
      <c r="H59" s="79"/>
    </row>
    <row r="60" spans="1:8" s="27" customFormat="1" x14ac:dyDescent="0.3">
      <c r="A60" s="65"/>
      <c r="B60" s="30" t="s">
        <v>397</v>
      </c>
      <c r="C60" s="29"/>
      <c r="F60" s="28"/>
      <c r="G60" s="28"/>
      <c r="H60" s="79"/>
    </row>
    <row r="61" spans="1:8" s="27" customFormat="1" x14ac:dyDescent="0.3">
      <c r="A61" s="65"/>
      <c r="B61" s="30" t="s">
        <v>396</v>
      </c>
      <c r="C61" s="29" t="e">
        <f>ROUND(#REF!*340.75,2)</f>
        <v>#REF!</v>
      </c>
      <c r="F61" s="28"/>
      <c r="G61" s="28"/>
      <c r="H61" s="79"/>
    </row>
    <row r="62" spans="1:8" s="150" customFormat="1" x14ac:dyDescent="0.3">
      <c r="A62" s="142"/>
      <c r="B62" s="143" t="s">
        <v>395</v>
      </c>
      <c r="C62" s="149" t="e">
        <f>SUM(C55:C61)</f>
        <v>#REF!</v>
      </c>
      <c r="F62" s="154" t="s">
        <v>581</v>
      </c>
      <c r="G62" s="154" t="s">
        <v>603</v>
      </c>
      <c r="H62" s="157" t="s">
        <v>627</v>
      </c>
    </row>
    <row r="63" spans="1:8" s="16" customFormat="1" x14ac:dyDescent="0.3">
      <c r="A63" s="64"/>
      <c r="B63" s="18"/>
      <c r="C63" s="49"/>
      <c r="F63" s="17"/>
      <c r="G63" s="17"/>
      <c r="H63" s="81"/>
    </row>
    <row r="64" spans="1:8" s="138" customFormat="1" x14ac:dyDescent="0.3">
      <c r="A64" s="70" t="s">
        <v>394</v>
      </c>
      <c r="B64" s="137" t="s">
        <v>393</v>
      </c>
      <c r="C64" s="148"/>
      <c r="F64" s="139" t="s">
        <v>36</v>
      </c>
      <c r="G64" s="140"/>
      <c r="H64" s="141"/>
    </row>
    <row r="65" spans="1:8" x14ac:dyDescent="0.3">
      <c r="A65" s="64" t="s">
        <v>392</v>
      </c>
      <c r="B65" s="18" t="s">
        <v>391</v>
      </c>
      <c r="C65" s="21"/>
      <c r="F65" s="9"/>
      <c r="G65" s="9"/>
      <c r="H65" s="78"/>
    </row>
    <row r="66" spans="1:8" x14ac:dyDescent="0.3">
      <c r="A66" s="64" t="s">
        <v>466</v>
      </c>
      <c r="B66" s="25" t="s">
        <v>390</v>
      </c>
      <c r="C66" s="21"/>
      <c r="F66" s="9">
        <v>200000</v>
      </c>
      <c r="G66" s="9">
        <v>423000</v>
      </c>
      <c r="H66" s="78">
        <v>199244.78</v>
      </c>
    </row>
    <row r="67" spans="1:8" x14ac:dyDescent="0.3">
      <c r="A67" s="64" t="s">
        <v>506</v>
      </c>
      <c r="B67" s="25" t="s">
        <v>390</v>
      </c>
      <c r="C67" s="21"/>
      <c r="F67" s="9">
        <v>45000</v>
      </c>
      <c r="G67" s="9"/>
      <c r="H67" s="78"/>
    </row>
    <row r="68" spans="1:8" s="27" customFormat="1" ht="44.25" customHeight="1" x14ac:dyDescent="0.3">
      <c r="A68" s="65"/>
      <c r="B68" s="30" t="s">
        <v>389</v>
      </c>
      <c r="C68" s="29" t="e">
        <f>ROUND(#REF!*340.75,2)</f>
        <v>#REF!</v>
      </c>
      <c r="F68" s="28"/>
      <c r="G68" s="28"/>
      <c r="H68" s="79"/>
    </row>
    <row r="69" spans="1:8" s="27" customFormat="1" ht="51" customHeight="1" x14ac:dyDescent="0.3">
      <c r="A69" s="65"/>
      <c r="B69" s="58" t="s">
        <v>388</v>
      </c>
      <c r="C69" s="29" t="e">
        <f>ROUND(#REF!*340.75,2)</f>
        <v>#REF!</v>
      </c>
      <c r="F69" s="28"/>
      <c r="G69" s="28"/>
      <c r="H69" s="79"/>
    </row>
    <row r="70" spans="1:8" s="150" customFormat="1" x14ac:dyDescent="0.3">
      <c r="A70" s="142"/>
      <c r="B70" s="143" t="s">
        <v>387</v>
      </c>
      <c r="C70" s="149" t="e">
        <f>SUM(C68:C69)</f>
        <v>#REF!</v>
      </c>
      <c r="F70" s="154" t="s">
        <v>582</v>
      </c>
      <c r="G70" s="154" t="s">
        <v>604</v>
      </c>
      <c r="H70" s="157" t="s">
        <v>628</v>
      </c>
    </row>
    <row r="71" spans="1:8" s="16" customFormat="1" x14ac:dyDescent="0.3">
      <c r="A71" s="64"/>
      <c r="B71" s="18"/>
      <c r="C71" s="49"/>
      <c r="F71" s="17"/>
      <c r="G71" s="17"/>
      <c r="H71" s="81"/>
    </row>
    <row r="72" spans="1:8" ht="37.5" x14ac:dyDescent="0.3">
      <c r="A72" s="64" t="s">
        <v>386</v>
      </c>
      <c r="B72" s="18" t="s">
        <v>385</v>
      </c>
      <c r="C72" s="21"/>
      <c r="F72" s="9"/>
      <c r="G72" s="9"/>
      <c r="H72" s="78"/>
    </row>
    <row r="73" spans="1:8" ht="37.5" x14ac:dyDescent="0.3">
      <c r="A73" s="64" t="s">
        <v>384</v>
      </c>
      <c r="B73" s="18" t="s">
        <v>383</v>
      </c>
      <c r="C73" s="21"/>
      <c r="F73" s="9"/>
      <c r="G73" s="9"/>
      <c r="H73" s="78"/>
    </row>
    <row r="74" spans="1:8" ht="56.25" x14ac:dyDescent="0.3">
      <c r="A74" s="64" t="s">
        <v>382</v>
      </c>
      <c r="B74" s="25" t="s">
        <v>380</v>
      </c>
      <c r="C74" s="21" t="e">
        <f>ROUND(#REF!*340.75,2)</f>
        <v>#REF!</v>
      </c>
      <c r="F74" s="9">
        <v>15000</v>
      </c>
      <c r="G74" s="9">
        <v>10000</v>
      </c>
      <c r="H74" s="78">
        <v>434.97</v>
      </c>
    </row>
    <row r="75" spans="1:8" ht="56.25" x14ac:dyDescent="0.3">
      <c r="A75" s="64" t="s">
        <v>381</v>
      </c>
      <c r="B75" s="25" t="s">
        <v>380</v>
      </c>
      <c r="C75" s="21"/>
      <c r="F75" s="9">
        <v>1500</v>
      </c>
      <c r="G75" s="9">
        <v>2000</v>
      </c>
      <c r="H75" s="78">
        <v>590</v>
      </c>
    </row>
    <row r="76" spans="1:8" ht="56.25" x14ac:dyDescent="0.3">
      <c r="A76" s="64" t="s">
        <v>467</v>
      </c>
      <c r="B76" s="25" t="s">
        <v>379</v>
      </c>
      <c r="C76" s="21" t="e">
        <f>ROUND(#REF!*340.75,2)</f>
        <v>#REF!</v>
      </c>
      <c r="F76" s="9">
        <v>7000</v>
      </c>
      <c r="G76" s="9">
        <v>4000</v>
      </c>
      <c r="H76" s="78">
        <v>819</v>
      </c>
    </row>
    <row r="77" spans="1:8" ht="37.5" x14ac:dyDescent="0.3">
      <c r="A77" s="64" t="s">
        <v>378</v>
      </c>
      <c r="B77" s="18" t="s">
        <v>377</v>
      </c>
      <c r="C77" s="21"/>
      <c r="F77" s="9"/>
      <c r="G77" s="9"/>
      <c r="H77" s="78"/>
    </row>
    <row r="78" spans="1:8" ht="56.25" x14ac:dyDescent="0.3">
      <c r="A78" s="64" t="s">
        <v>376</v>
      </c>
      <c r="B78" s="25" t="s">
        <v>374</v>
      </c>
      <c r="C78" s="21" t="e">
        <f>ROUND(#REF!*340.75,2)</f>
        <v>#REF!</v>
      </c>
      <c r="F78" s="9">
        <v>2000</v>
      </c>
      <c r="G78" s="9">
        <v>3000</v>
      </c>
      <c r="H78" s="78">
        <v>112</v>
      </c>
    </row>
    <row r="79" spans="1:8" ht="56.25" x14ac:dyDescent="0.3">
      <c r="A79" s="64" t="s">
        <v>375</v>
      </c>
      <c r="B79" s="25" t="s">
        <v>374</v>
      </c>
      <c r="C79" s="21"/>
      <c r="F79" s="9">
        <v>1000</v>
      </c>
      <c r="G79" s="9">
        <v>500</v>
      </c>
      <c r="H79" s="78">
        <v>112</v>
      </c>
    </row>
    <row r="80" spans="1:8" ht="37.5" x14ac:dyDescent="0.3">
      <c r="A80" s="64" t="s">
        <v>373</v>
      </c>
      <c r="B80" s="18" t="s">
        <v>372</v>
      </c>
      <c r="C80" s="21"/>
      <c r="F80" s="9"/>
      <c r="G80" s="9"/>
      <c r="H80" s="78"/>
    </row>
    <row r="81" spans="1:8" s="56" customFormat="1" ht="56.25" x14ac:dyDescent="0.2">
      <c r="A81" s="64" t="s">
        <v>371</v>
      </c>
      <c r="B81" s="55" t="s">
        <v>369</v>
      </c>
      <c r="C81" s="57" t="e">
        <f>ROUND(#REF!*340.75,2)</f>
        <v>#REF!</v>
      </c>
      <c r="F81" s="82">
        <v>2000</v>
      </c>
      <c r="G81" s="82">
        <v>10000</v>
      </c>
      <c r="H81" s="83" t="s">
        <v>36</v>
      </c>
    </row>
    <row r="82" spans="1:8" s="56" customFormat="1" ht="56.25" x14ac:dyDescent="0.2">
      <c r="A82" s="64" t="s">
        <v>370</v>
      </c>
      <c r="B82" s="55" t="s">
        <v>369</v>
      </c>
      <c r="C82" s="57"/>
      <c r="F82" s="82">
        <v>100</v>
      </c>
      <c r="G82" s="82">
        <v>1000</v>
      </c>
      <c r="H82" s="83"/>
    </row>
    <row r="83" spans="1:8" s="53" customFormat="1" ht="56.25" x14ac:dyDescent="0.2">
      <c r="A83" s="64" t="s">
        <v>368</v>
      </c>
      <c r="B83" s="55" t="s">
        <v>366</v>
      </c>
      <c r="C83" s="54" t="e">
        <f>ROUND(#REF!*340.75,2)</f>
        <v>#REF!</v>
      </c>
      <c r="F83" s="84">
        <v>2000</v>
      </c>
      <c r="G83" s="84">
        <v>3500</v>
      </c>
      <c r="H83" s="85" t="s">
        <v>36</v>
      </c>
    </row>
    <row r="84" spans="1:8" s="53" customFormat="1" ht="56.25" x14ac:dyDescent="0.2">
      <c r="A84" s="64" t="s">
        <v>367</v>
      </c>
      <c r="B84" s="55" t="s">
        <v>366</v>
      </c>
      <c r="C84" s="54"/>
      <c r="F84" s="84">
        <v>150</v>
      </c>
      <c r="G84" s="84">
        <v>500</v>
      </c>
      <c r="H84" s="85"/>
    </row>
    <row r="85" spans="1:8" s="4" customFormat="1" ht="56.25" x14ac:dyDescent="0.3">
      <c r="A85" s="67" t="s">
        <v>365</v>
      </c>
      <c r="B85" s="52" t="s">
        <v>364</v>
      </c>
      <c r="C85" s="41"/>
      <c r="F85" s="40"/>
      <c r="G85" s="40"/>
      <c r="H85" s="80"/>
    </row>
    <row r="86" spans="1:8" s="4" customFormat="1" ht="75" x14ac:dyDescent="0.3">
      <c r="A86" s="66" t="s">
        <v>363</v>
      </c>
      <c r="B86" s="25" t="s">
        <v>361</v>
      </c>
      <c r="C86" s="41" t="e">
        <f>ROUND(#REF!*340.75,2)</f>
        <v>#REF!</v>
      </c>
      <c r="F86" s="40">
        <v>76000</v>
      </c>
      <c r="G86" s="40">
        <v>150000</v>
      </c>
      <c r="H86" s="80">
        <v>23130.48</v>
      </c>
    </row>
    <row r="87" spans="1:8" s="4" customFormat="1" ht="75" x14ac:dyDescent="0.3">
      <c r="A87" s="66" t="s">
        <v>362</v>
      </c>
      <c r="B87" s="25" t="s">
        <v>361</v>
      </c>
      <c r="C87" s="41"/>
      <c r="F87" s="40">
        <v>137000</v>
      </c>
      <c r="G87" s="40">
        <v>110000</v>
      </c>
      <c r="H87" s="80">
        <v>5231.24</v>
      </c>
    </row>
    <row r="88" spans="1:8" s="4" customFormat="1" ht="75" x14ac:dyDescent="0.3">
      <c r="A88" s="66" t="s">
        <v>360</v>
      </c>
      <c r="B88" s="25" t="s">
        <v>358</v>
      </c>
      <c r="C88" s="41" t="e">
        <f>ROUND(#REF!*340.75,2)</f>
        <v>#REF!</v>
      </c>
      <c r="F88" s="40">
        <v>32000</v>
      </c>
      <c r="G88" s="40">
        <v>50000</v>
      </c>
      <c r="H88" s="80">
        <v>15672</v>
      </c>
    </row>
    <row r="89" spans="1:8" s="4" customFormat="1" ht="75" x14ac:dyDescent="0.3">
      <c r="A89" s="66" t="s">
        <v>359</v>
      </c>
      <c r="B89" s="25" t="s">
        <v>358</v>
      </c>
      <c r="C89" s="41"/>
      <c r="F89" s="40">
        <v>73000</v>
      </c>
      <c r="G89" s="40">
        <v>55000</v>
      </c>
      <c r="H89" s="80">
        <v>1512</v>
      </c>
    </row>
    <row r="90" spans="1:8" s="4" customFormat="1" ht="56.25" x14ac:dyDescent="0.3">
      <c r="A90" s="66" t="s">
        <v>357</v>
      </c>
      <c r="B90" s="18" t="s">
        <v>356</v>
      </c>
      <c r="C90" s="41"/>
      <c r="F90" s="40"/>
      <c r="G90" s="40"/>
      <c r="H90" s="80"/>
    </row>
    <row r="91" spans="1:8" s="4" customFormat="1" ht="75" x14ac:dyDescent="0.3">
      <c r="A91" s="66" t="s">
        <v>355</v>
      </c>
      <c r="B91" s="25" t="s">
        <v>353</v>
      </c>
      <c r="C91" s="41" t="e">
        <f>ROUND(#REF!*340.75,2)</f>
        <v>#REF!</v>
      </c>
      <c r="F91" s="40">
        <v>85000</v>
      </c>
      <c r="G91" s="40">
        <v>70000</v>
      </c>
      <c r="H91" s="80">
        <v>4600.76</v>
      </c>
    </row>
    <row r="92" spans="1:8" s="4" customFormat="1" ht="75" x14ac:dyDescent="0.3">
      <c r="A92" s="66" t="s">
        <v>354</v>
      </c>
      <c r="B92" s="25" t="s">
        <v>353</v>
      </c>
      <c r="C92" s="41"/>
      <c r="F92" s="40">
        <v>4200</v>
      </c>
      <c r="G92" s="40">
        <v>70000</v>
      </c>
      <c r="H92" s="80">
        <v>9427.11</v>
      </c>
    </row>
    <row r="93" spans="1:8" s="4" customFormat="1" ht="75" x14ac:dyDescent="0.3">
      <c r="A93" s="66" t="s">
        <v>352</v>
      </c>
      <c r="B93" s="25" t="s">
        <v>350</v>
      </c>
      <c r="C93" s="41"/>
      <c r="F93" s="40">
        <v>3000</v>
      </c>
      <c r="G93" s="40">
        <v>6000</v>
      </c>
      <c r="H93" s="80">
        <v>85</v>
      </c>
    </row>
    <row r="94" spans="1:8" s="4" customFormat="1" ht="75" x14ac:dyDescent="0.3">
      <c r="A94" s="66" t="s">
        <v>351</v>
      </c>
      <c r="B94" s="25" t="s">
        <v>350</v>
      </c>
      <c r="C94" s="39"/>
      <c r="D94" s="38"/>
      <c r="E94" s="38"/>
      <c r="F94" s="40">
        <v>1000</v>
      </c>
      <c r="G94" s="40">
        <v>15000</v>
      </c>
      <c r="H94" s="80">
        <v>950</v>
      </c>
    </row>
    <row r="95" spans="1:8" s="150" customFormat="1" x14ac:dyDescent="0.3">
      <c r="A95" s="142"/>
      <c r="B95" s="143" t="s">
        <v>349</v>
      </c>
      <c r="C95" s="149" t="e">
        <f>SUM(C73:C93)</f>
        <v>#REF!</v>
      </c>
      <c r="F95" s="154" t="s">
        <v>583</v>
      </c>
      <c r="G95" s="154" t="s">
        <v>605</v>
      </c>
      <c r="H95" s="157" t="s">
        <v>629</v>
      </c>
    </row>
    <row r="96" spans="1:8" s="16" customFormat="1" x14ac:dyDescent="0.3">
      <c r="A96" s="64"/>
      <c r="B96" s="18"/>
      <c r="C96" s="49"/>
      <c r="F96" s="17"/>
      <c r="G96" s="17"/>
      <c r="H96" s="81"/>
    </row>
    <row r="97" spans="1:8" ht="37.5" x14ac:dyDescent="0.3">
      <c r="A97" s="64" t="s">
        <v>348</v>
      </c>
      <c r="B97" s="18" t="s">
        <v>347</v>
      </c>
      <c r="C97" s="21"/>
      <c r="F97" s="9"/>
      <c r="G97" s="9"/>
      <c r="H97" s="78"/>
    </row>
    <row r="98" spans="1:8" x14ac:dyDescent="0.3">
      <c r="A98" s="64" t="s">
        <v>346</v>
      </c>
      <c r="B98" s="18" t="s">
        <v>345</v>
      </c>
      <c r="C98" s="21"/>
      <c r="F98" s="9"/>
      <c r="G98" s="9"/>
      <c r="H98" s="78"/>
    </row>
    <row r="99" spans="1:8" x14ac:dyDescent="0.3">
      <c r="A99" s="64" t="s">
        <v>468</v>
      </c>
      <c r="B99" s="25" t="s">
        <v>344</v>
      </c>
      <c r="C99" s="21" t="e">
        <f>ROUND(#REF!*340.75,2)</f>
        <v>#REF!</v>
      </c>
      <c r="F99" s="9">
        <v>880000</v>
      </c>
      <c r="G99" s="9">
        <v>1900000</v>
      </c>
      <c r="H99" s="78">
        <v>1180000</v>
      </c>
    </row>
    <row r="100" spans="1:8" x14ac:dyDescent="0.3">
      <c r="A100" s="64" t="s">
        <v>473</v>
      </c>
      <c r="B100" s="25" t="s">
        <v>344</v>
      </c>
      <c r="C100" s="21"/>
      <c r="F100" s="9">
        <v>150000</v>
      </c>
      <c r="G100" s="9"/>
      <c r="H100" s="78"/>
    </row>
    <row r="101" spans="1:8" x14ac:dyDescent="0.3">
      <c r="A101" s="64" t="s">
        <v>343</v>
      </c>
      <c r="B101" s="25" t="s">
        <v>342</v>
      </c>
      <c r="C101" s="21" t="e">
        <f>ROUND(#REF!*340.75,2)</f>
        <v>#REF!</v>
      </c>
      <c r="F101" s="9"/>
      <c r="G101" s="9"/>
      <c r="H101" s="78"/>
    </row>
    <row r="102" spans="1:8" ht="37.5" x14ac:dyDescent="0.3">
      <c r="A102" s="64" t="s">
        <v>341</v>
      </c>
      <c r="B102" s="25" t="s">
        <v>340</v>
      </c>
      <c r="C102" s="21" t="e">
        <f>ROUND(#REF!*340.75,2)</f>
        <v>#REF!</v>
      </c>
      <c r="F102" s="9"/>
      <c r="G102" s="9"/>
      <c r="H102" s="78"/>
    </row>
    <row r="103" spans="1:8" x14ac:dyDescent="0.3">
      <c r="A103" s="63" t="s">
        <v>339</v>
      </c>
      <c r="B103" s="52" t="s">
        <v>338</v>
      </c>
      <c r="C103" s="42"/>
      <c r="F103" s="9"/>
      <c r="G103" s="9"/>
      <c r="H103" s="78"/>
    </row>
    <row r="104" spans="1:8" x14ac:dyDescent="0.3">
      <c r="A104" s="64" t="s">
        <v>337</v>
      </c>
      <c r="B104" s="25" t="s">
        <v>335</v>
      </c>
      <c r="C104" s="21" t="e">
        <f>ROUND(#REF!*340.75,2)</f>
        <v>#REF!</v>
      </c>
      <c r="F104" s="9">
        <v>100000</v>
      </c>
      <c r="G104" s="9">
        <v>10000</v>
      </c>
      <c r="H104" s="78">
        <v>1256.19</v>
      </c>
    </row>
    <row r="105" spans="1:8" x14ac:dyDescent="0.3">
      <c r="A105" s="64" t="s">
        <v>336</v>
      </c>
      <c r="B105" s="25" t="s">
        <v>335</v>
      </c>
      <c r="C105" s="21"/>
      <c r="F105" s="9">
        <v>3500</v>
      </c>
      <c r="G105" s="9">
        <v>6500</v>
      </c>
      <c r="H105" s="78">
        <v>2216.75</v>
      </c>
    </row>
    <row r="106" spans="1:8" x14ac:dyDescent="0.3">
      <c r="A106" s="64" t="s">
        <v>334</v>
      </c>
      <c r="B106" s="18" t="s">
        <v>333</v>
      </c>
      <c r="C106" s="21"/>
      <c r="F106" s="9"/>
      <c r="G106" s="9"/>
      <c r="H106" s="78"/>
    </row>
    <row r="107" spans="1:8" x14ac:dyDescent="0.3">
      <c r="A107" s="64" t="s">
        <v>332</v>
      </c>
      <c r="B107" s="25" t="s">
        <v>330</v>
      </c>
      <c r="C107" s="21" t="e">
        <f>ROUND(#REF!*340.75,2)</f>
        <v>#REF!</v>
      </c>
      <c r="F107" s="9">
        <v>80000</v>
      </c>
      <c r="G107" s="9">
        <v>105000</v>
      </c>
      <c r="H107" s="78">
        <v>38228.589999999997</v>
      </c>
    </row>
    <row r="108" spans="1:8" x14ac:dyDescent="0.3">
      <c r="A108" s="64" t="s">
        <v>331</v>
      </c>
      <c r="B108" s="25" t="s">
        <v>330</v>
      </c>
      <c r="C108" s="21"/>
      <c r="F108" s="9">
        <v>3200</v>
      </c>
      <c r="G108" s="9">
        <v>15000</v>
      </c>
      <c r="H108" s="78">
        <v>9617.69</v>
      </c>
    </row>
    <row r="109" spans="1:8" ht="37.5" x14ac:dyDescent="0.3">
      <c r="A109" s="64" t="s">
        <v>329</v>
      </c>
      <c r="B109" s="25" t="s">
        <v>327</v>
      </c>
      <c r="C109" s="21" t="e">
        <f>ROUND(#REF!*340.75,2)</f>
        <v>#REF!</v>
      </c>
      <c r="F109" s="9">
        <v>395000</v>
      </c>
      <c r="G109" s="9">
        <v>500000</v>
      </c>
      <c r="H109" s="78">
        <v>487376.11</v>
      </c>
    </row>
    <row r="110" spans="1:8" ht="37.5" x14ac:dyDescent="0.3">
      <c r="A110" s="64" t="s">
        <v>328</v>
      </c>
      <c r="B110" s="25" t="s">
        <v>327</v>
      </c>
      <c r="C110" s="21"/>
      <c r="F110" s="9">
        <v>102000</v>
      </c>
      <c r="G110" s="9">
        <v>290000</v>
      </c>
      <c r="H110" s="78"/>
    </row>
    <row r="111" spans="1:8" x14ac:dyDescent="0.3">
      <c r="A111" s="64" t="s">
        <v>326</v>
      </c>
      <c r="B111" s="25" t="s">
        <v>325</v>
      </c>
      <c r="C111" s="21" t="e">
        <f>ROUND(#REF!*340.75,2)</f>
        <v>#REF!</v>
      </c>
      <c r="F111" s="9"/>
      <c r="G111" s="9"/>
      <c r="H111" s="78"/>
    </row>
    <row r="112" spans="1:8" x14ac:dyDescent="0.3">
      <c r="A112" s="64" t="s">
        <v>324</v>
      </c>
      <c r="B112" s="25" t="s">
        <v>322</v>
      </c>
      <c r="C112" s="21"/>
      <c r="F112" s="9">
        <v>40000</v>
      </c>
      <c r="G112" s="9">
        <v>40000</v>
      </c>
      <c r="H112" s="78">
        <v>17367.7</v>
      </c>
    </row>
    <row r="113" spans="1:8" x14ac:dyDescent="0.3">
      <c r="A113" s="64" t="s">
        <v>323</v>
      </c>
      <c r="B113" s="25" t="s">
        <v>322</v>
      </c>
      <c r="C113" s="21"/>
      <c r="F113" s="9"/>
      <c r="G113" s="9">
        <v>7000</v>
      </c>
      <c r="H113" s="78">
        <v>6821.4</v>
      </c>
    </row>
    <row r="114" spans="1:8" ht="37.5" x14ac:dyDescent="0.3">
      <c r="A114" s="64" t="s">
        <v>321</v>
      </c>
      <c r="B114" s="18" t="s">
        <v>320</v>
      </c>
      <c r="C114" s="21"/>
      <c r="F114" s="9"/>
      <c r="G114" s="9"/>
      <c r="H114" s="78"/>
    </row>
    <row r="115" spans="1:8" x14ac:dyDescent="0.3">
      <c r="A115" s="64" t="s">
        <v>469</v>
      </c>
      <c r="B115" s="25" t="s">
        <v>319</v>
      </c>
      <c r="C115" s="21" t="e">
        <f>ROUND(#REF!*340.75,2)</f>
        <v>#REF!</v>
      </c>
      <c r="F115" s="9">
        <v>18000</v>
      </c>
      <c r="G115" s="9">
        <v>5500</v>
      </c>
      <c r="H115" s="78">
        <v>4965.26</v>
      </c>
    </row>
    <row r="116" spans="1:8" x14ac:dyDescent="0.3">
      <c r="A116" s="64" t="s">
        <v>470</v>
      </c>
      <c r="B116" s="25" t="s">
        <v>319</v>
      </c>
      <c r="C116" s="21"/>
      <c r="F116" s="9">
        <v>950</v>
      </c>
      <c r="G116" s="9">
        <v>8000</v>
      </c>
      <c r="H116" s="78">
        <v>1280</v>
      </c>
    </row>
    <row r="117" spans="1:8" ht="37.5" x14ac:dyDescent="0.3">
      <c r="A117" s="64" t="s">
        <v>471</v>
      </c>
      <c r="B117" s="25" t="s">
        <v>318</v>
      </c>
      <c r="C117" s="21" t="e">
        <f>ROUND(#REF!*340.75,2)</f>
        <v>#REF!</v>
      </c>
      <c r="F117" s="9">
        <v>270000</v>
      </c>
      <c r="G117" s="9">
        <v>170000</v>
      </c>
      <c r="H117" s="78">
        <v>161604.64000000001</v>
      </c>
    </row>
    <row r="118" spans="1:8" x14ac:dyDescent="0.3">
      <c r="A118" s="64" t="s">
        <v>317</v>
      </c>
      <c r="B118" s="25" t="s">
        <v>315</v>
      </c>
      <c r="C118" s="21" t="e">
        <f>ROUND(#REF!*340.75,2)</f>
        <v>#REF!</v>
      </c>
      <c r="F118" s="9">
        <v>116000</v>
      </c>
      <c r="G118" s="9">
        <v>100000</v>
      </c>
      <c r="H118" s="78">
        <v>20488.13</v>
      </c>
    </row>
    <row r="119" spans="1:8" x14ac:dyDescent="0.3">
      <c r="A119" s="64" t="s">
        <v>316</v>
      </c>
      <c r="B119" s="25" t="s">
        <v>315</v>
      </c>
      <c r="C119" s="21"/>
      <c r="F119" s="9">
        <v>49000</v>
      </c>
      <c r="G119" s="9">
        <v>60000</v>
      </c>
      <c r="H119" s="78">
        <v>16138.07</v>
      </c>
    </row>
    <row r="120" spans="1:8" x14ac:dyDescent="0.3">
      <c r="A120" s="64" t="s">
        <v>314</v>
      </c>
      <c r="B120" s="18" t="s">
        <v>313</v>
      </c>
      <c r="C120" s="21"/>
      <c r="F120" s="9"/>
      <c r="G120" s="9"/>
      <c r="H120" s="78"/>
    </row>
    <row r="121" spans="1:8" x14ac:dyDescent="0.3">
      <c r="A121" s="64" t="s">
        <v>312</v>
      </c>
      <c r="B121" s="25" t="s">
        <v>310</v>
      </c>
      <c r="C121" s="21" t="e">
        <f>ROUND(#REF!*340.75,2)</f>
        <v>#REF!</v>
      </c>
      <c r="F121" s="9">
        <v>145000</v>
      </c>
      <c r="G121" s="9">
        <v>150000</v>
      </c>
      <c r="H121" s="78">
        <v>31606.76</v>
      </c>
    </row>
    <row r="122" spans="1:8" x14ac:dyDescent="0.3">
      <c r="A122" s="64" t="s">
        <v>311</v>
      </c>
      <c r="B122" s="25" t="s">
        <v>310</v>
      </c>
      <c r="C122" s="21"/>
      <c r="F122" s="9">
        <v>30000</v>
      </c>
      <c r="G122" s="9">
        <v>60000</v>
      </c>
      <c r="H122" s="78">
        <v>5300</v>
      </c>
    </row>
    <row r="123" spans="1:8" ht="37.5" x14ac:dyDescent="0.3">
      <c r="A123" s="64" t="s">
        <v>309</v>
      </c>
      <c r="B123" s="25" t="s">
        <v>308</v>
      </c>
      <c r="C123" s="21" t="e">
        <f>ROUND(#REF!*340.75,2)</f>
        <v>#REF!</v>
      </c>
      <c r="F123" s="9"/>
      <c r="G123" s="9"/>
      <c r="H123" s="78"/>
    </row>
    <row r="124" spans="1:8" x14ac:dyDescent="0.3">
      <c r="A124" s="64" t="s">
        <v>307</v>
      </c>
      <c r="B124" s="25" t="s">
        <v>305</v>
      </c>
      <c r="C124" s="21" t="e">
        <f>ROUND(#REF!*340.75,2)</f>
        <v>#REF!</v>
      </c>
      <c r="F124" s="9">
        <v>20000</v>
      </c>
      <c r="G124" s="9">
        <v>20000</v>
      </c>
      <c r="H124" s="78">
        <v>10594.79</v>
      </c>
    </row>
    <row r="125" spans="1:8" x14ac:dyDescent="0.3">
      <c r="A125" s="64" t="s">
        <v>306</v>
      </c>
      <c r="B125" s="25" t="s">
        <v>305</v>
      </c>
      <c r="C125" s="21"/>
      <c r="F125" s="9">
        <v>5000</v>
      </c>
      <c r="G125" s="9">
        <v>10000</v>
      </c>
      <c r="H125" s="78">
        <v>2362.2399999999998</v>
      </c>
    </row>
    <row r="126" spans="1:8" ht="37.5" x14ac:dyDescent="0.3">
      <c r="A126" s="64" t="s">
        <v>304</v>
      </c>
      <c r="B126" s="25" t="s">
        <v>302</v>
      </c>
      <c r="C126" s="21" t="e">
        <f>ROUND(#REF!*340.75,2)</f>
        <v>#REF!</v>
      </c>
      <c r="F126" s="9">
        <v>170000</v>
      </c>
      <c r="G126" s="9">
        <v>172000</v>
      </c>
      <c r="H126" s="78">
        <v>56000</v>
      </c>
    </row>
    <row r="127" spans="1:8" ht="37.5" x14ac:dyDescent="0.3">
      <c r="A127" s="64" t="s">
        <v>303</v>
      </c>
      <c r="B127" s="25" t="s">
        <v>302</v>
      </c>
      <c r="C127" s="21"/>
      <c r="F127" s="9">
        <v>350</v>
      </c>
      <c r="G127" s="9">
        <v>8000</v>
      </c>
      <c r="H127" s="78">
        <v>3200.72</v>
      </c>
    </row>
    <row r="128" spans="1:8" ht="37.5" x14ac:dyDescent="0.3">
      <c r="A128" s="64" t="s">
        <v>301</v>
      </c>
      <c r="B128" s="18" t="s">
        <v>300</v>
      </c>
      <c r="C128" s="21"/>
      <c r="F128" s="9"/>
      <c r="G128" s="9"/>
      <c r="H128" s="78"/>
    </row>
    <row r="129" spans="1:11" x14ac:dyDescent="0.3">
      <c r="A129" s="64" t="s">
        <v>299</v>
      </c>
      <c r="B129" s="25" t="s">
        <v>297</v>
      </c>
      <c r="C129" s="21" t="e">
        <f>ROUND(#REF!*340.75,2)</f>
        <v>#REF!</v>
      </c>
      <c r="F129" s="9">
        <v>20000</v>
      </c>
      <c r="G129" s="9">
        <v>50000</v>
      </c>
      <c r="H129" s="78">
        <v>300</v>
      </c>
    </row>
    <row r="130" spans="1:11" x14ac:dyDescent="0.3">
      <c r="A130" s="64" t="s">
        <v>298</v>
      </c>
      <c r="B130" s="25" t="s">
        <v>297</v>
      </c>
      <c r="C130" s="20"/>
      <c r="D130" s="19"/>
      <c r="E130" s="19"/>
      <c r="F130" s="9">
        <v>2800</v>
      </c>
      <c r="G130" s="9">
        <v>7500</v>
      </c>
      <c r="H130" s="78">
        <v>2890.5</v>
      </c>
    </row>
    <row r="131" spans="1:11" ht="37.5" x14ac:dyDescent="0.3">
      <c r="A131" s="64" t="s">
        <v>296</v>
      </c>
      <c r="B131" s="18" t="s">
        <v>295</v>
      </c>
      <c r="C131" s="21"/>
      <c r="F131" s="9"/>
      <c r="G131" s="9"/>
      <c r="H131" s="78"/>
    </row>
    <row r="132" spans="1:11" ht="37.5" x14ac:dyDescent="0.3">
      <c r="A132" s="64" t="s">
        <v>294</v>
      </c>
      <c r="B132" s="25" t="s">
        <v>293</v>
      </c>
      <c r="C132" s="21" t="e">
        <f>ROUND(#REF!*340.75,2)</f>
        <v>#REF!</v>
      </c>
      <c r="F132" s="9"/>
      <c r="G132" s="9"/>
      <c r="H132" s="78"/>
    </row>
    <row r="133" spans="1:11" ht="37.5" x14ac:dyDescent="0.3">
      <c r="A133" s="64" t="s">
        <v>483</v>
      </c>
      <c r="B133" s="25" t="s">
        <v>292</v>
      </c>
      <c r="C133" s="21" t="e">
        <f>ROUND(#REF!*340.75,2)</f>
        <v>#REF!</v>
      </c>
      <c r="F133" s="9">
        <v>2000</v>
      </c>
      <c r="G133" s="9">
        <v>2000</v>
      </c>
      <c r="H133" s="78"/>
    </row>
    <row r="134" spans="1:11" ht="37.5" x14ac:dyDescent="0.3">
      <c r="A134" s="64" t="s">
        <v>291</v>
      </c>
      <c r="B134" s="25" t="s">
        <v>289</v>
      </c>
      <c r="C134" s="21"/>
      <c r="F134" s="9">
        <v>500000</v>
      </c>
      <c r="G134" s="9">
        <v>625000</v>
      </c>
      <c r="H134" s="78">
        <v>122000</v>
      </c>
    </row>
    <row r="135" spans="1:11" ht="37.5" x14ac:dyDescent="0.3">
      <c r="A135" s="64" t="s">
        <v>290</v>
      </c>
      <c r="B135" s="25" t="s">
        <v>289</v>
      </c>
      <c r="C135" s="21"/>
      <c r="F135" s="9">
        <v>92000</v>
      </c>
      <c r="G135" s="9">
        <v>75000</v>
      </c>
      <c r="H135" s="78">
        <v>7943.72</v>
      </c>
      <c r="K135" s="1" t="s">
        <v>36</v>
      </c>
    </row>
    <row r="136" spans="1:11" x14ac:dyDescent="0.3">
      <c r="A136" s="64" t="s">
        <v>288</v>
      </c>
      <c r="B136" s="18" t="s">
        <v>287</v>
      </c>
      <c r="C136" s="21"/>
      <c r="F136" s="9"/>
      <c r="G136" s="9"/>
      <c r="H136" s="78"/>
    </row>
    <row r="137" spans="1:11" ht="37.5" x14ac:dyDescent="0.3">
      <c r="A137" s="64" t="s">
        <v>472</v>
      </c>
      <c r="B137" s="25" t="s">
        <v>286</v>
      </c>
      <c r="C137" s="21" t="e">
        <f>ROUND(#REF!*340.75,2)</f>
        <v>#REF!</v>
      </c>
      <c r="F137" s="9">
        <v>20000</v>
      </c>
      <c r="G137" s="9">
        <v>60000</v>
      </c>
      <c r="H137" s="78">
        <v>36500</v>
      </c>
    </row>
    <row r="138" spans="1:11" s="4" customFormat="1" ht="75" x14ac:dyDescent="0.3">
      <c r="A138" s="66" t="s">
        <v>285</v>
      </c>
      <c r="B138" s="25" t="s">
        <v>283</v>
      </c>
      <c r="C138" s="41" t="e">
        <f>ROUND(#REF!*340.75,2)</f>
        <v>#REF!</v>
      </c>
      <c r="F138" s="40">
        <v>134000</v>
      </c>
      <c r="G138" s="40">
        <v>75000</v>
      </c>
      <c r="H138" s="80">
        <v>15031.77</v>
      </c>
    </row>
    <row r="139" spans="1:11" s="4" customFormat="1" ht="75" x14ac:dyDescent="0.3">
      <c r="A139" s="66" t="s">
        <v>284</v>
      </c>
      <c r="B139" s="25" t="s">
        <v>283</v>
      </c>
      <c r="C139" s="41"/>
      <c r="F139" s="40">
        <v>97370</v>
      </c>
      <c r="G139" s="40">
        <v>50000</v>
      </c>
      <c r="H139" s="80">
        <v>5505.68</v>
      </c>
    </row>
    <row r="140" spans="1:11" ht="37.5" x14ac:dyDescent="0.3">
      <c r="A140" s="64" t="s">
        <v>282</v>
      </c>
      <c r="B140" s="25" t="s">
        <v>280</v>
      </c>
      <c r="C140" s="21" t="e">
        <f>ROUND(#REF!*340.75,2)</f>
        <v>#REF!</v>
      </c>
      <c r="F140" s="9">
        <v>180000</v>
      </c>
      <c r="G140" s="9">
        <v>500000</v>
      </c>
      <c r="H140" s="78">
        <v>58746.7</v>
      </c>
    </row>
    <row r="141" spans="1:11" ht="37.5" x14ac:dyDescent="0.3">
      <c r="A141" s="64" t="s">
        <v>281</v>
      </c>
      <c r="B141" s="25" t="s">
        <v>280</v>
      </c>
      <c r="C141" s="21"/>
      <c r="F141" s="9">
        <v>136000</v>
      </c>
      <c r="G141" s="9">
        <v>300000</v>
      </c>
      <c r="H141" s="78">
        <v>10000</v>
      </c>
    </row>
    <row r="142" spans="1:11" ht="56.25" x14ac:dyDescent="0.3">
      <c r="A142" s="64" t="s">
        <v>279</v>
      </c>
      <c r="B142" s="25" t="s">
        <v>277</v>
      </c>
      <c r="C142" s="21" t="e">
        <f>ROUND(#REF!*340.75,2)</f>
        <v>#REF!</v>
      </c>
      <c r="F142" s="9">
        <v>30000</v>
      </c>
      <c r="G142" s="9">
        <v>40000</v>
      </c>
      <c r="H142" s="78">
        <v>14877.26</v>
      </c>
    </row>
    <row r="143" spans="1:11" ht="56.25" x14ac:dyDescent="0.3">
      <c r="A143" s="64" t="s">
        <v>278</v>
      </c>
      <c r="B143" s="25" t="s">
        <v>277</v>
      </c>
      <c r="C143" s="21"/>
      <c r="F143" s="9">
        <v>10500</v>
      </c>
      <c r="G143" s="9">
        <v>50000</v>
      </c>
      <c r="H143" s="78">
        <v>4748.71</v>
      </c>
    </row>
    <row r="144" spans="1:11" x14ac:dyDescent="0.3">
      <c r="A144" s="64" t="s">
        <v>276</v>
      </c>
      <c r="B144" s="25" t="s">
        <v>274</v>
      </c>
      <c r="C144" s="21" t="e">
        <f>ROUND(#REF!*340.75,2)</f>
        <v>#REF!</v>
      </c>
      <c r="F144" s="9">
        <v>40000</v>
      </c>
      <c r="G144" s="9">
        <v>50000</v>
      </c>
      <c r="H144" s="78">
        <v>1695.67</v>
      </c>
    </row>
    <row r="145" spans="1:8" x14ac:dyDescent="0.3">
      <c r="A145" s="64" t="s">
        <v>275</v>
      </c>
      <c r="B145" s="25" t="s">
        <v>274</v>
      </c>
      <c r="C145" s="21"/>
      <c r="F145" s="9">
        <v>10000</v>
      </c>
      <c r="G145" s="9">
        <v>70000</v>
      </c>
      <c r="H145" s="78">
        <v>18017.900000000001</v>
      </c>
    </row>
    <row r="146" spans="1:8" s="150" customFormat="1" x14ac:dyDescent="0.3">
      <c r="A146" s="142"/>
      <c r="B146" s="143" t="s">
        <v>273</v>
      </c>
      <c r="C146" s="149" t="e">
        <f>SUM(C99:C144)</f>
        <v>#REF!</v>
      </c>
      <c r="F146" s="154" t="s">
        <v>624</v>
      </c>
      <c r="G146" s="154" t="s">
        <v>606</v>
      </c>
      <c r="H146" s="157" t="s">
        <v>630</v>
      </c>
    </row>
    <row r="147" spans="1:8" s="16" customFormat="1" x14ac:dyDescent="0.3">
      <c r="A147" s="64"/>
      <c r="B147" s="18"/>
      <c r="C147" s="49"/>
      <c r="F147" s="17"/>
      <c r="G147" s="17"/>
      <c r="H147" s="81"/>
    </row>
    <row r="148" spans="1:8" ht="37.5" x14ac:dyDescent="0.3">
      <c r="A148" s="64" t="s">
        <v>272</v>
      </c>
      <c r="B148" s="18" t="s">
        <v>271</v>
      </c>
      <c r="C148" s="21"/>
      <c r="F148" s="9"/>
      <c r="G148" s="9"/>
      <c r="H148" s="78"/>
    </row>
    <row r="149" spans="1:8" x14ac:dyDescent="0.3">
      <c r="A149" s="64" t="s">
        <v>270</v>
      </c>
      <c r="B149" s="18" t="s">
        <v>269</v>
      </c>
      <c r="C149" s="21"/>
      <c r="F149" s="9"/>
      <c r="G149" s="9"/>
      <c r="H149" s="78"/>
    </row>
    <row r="150" spans="1:8" x14ac:dyDescent="0.3">
      <c r="A150" s="64" t="s">
        <v>484</v>
      </c>
      <c r="B150" s="25" t="s">
        <v>268</v>
      </c>
      <c r="C150" s="21"/>
      <c r="F150" s="9">
        <v>250000</v>
      </c>
      <c r="G150" s="9">
        <v>500000</v>
      </c>
      <c r="H150" s="78">
        <v>89132.160000000003</v>
      </c>
    </row>
    <row r="151" spans="1:8" s="27" customFormat="1" x14ac:dyDescent="0.3">
      <c r="A151" s="65"/>
      <c r="B151" s="30" t="s">
        <v>267</v>
      </c>
      <c r="C151" s="29" t="e">
        <f>ROUND(#REF!*340.75,2)</f>
        <v>#REF!</v>
      </c>
      <c r="F151" s="28"/>
      <c r="G151" s="28"/>
      <c r="H151" s="79"/>
    </row>
    <row r="152" spans="1:8" s="27" customFormat="1" x14ac:dyDescent="0.3">
      <c r="A152" s="65"/>
      <c r="B152" s="30" t="s">
        <v>266</v>
      </c>
      <c r="C152" s="29" t="e">
        <f>ROUND(#REF!*340.75,2)</f>
        <v>#REF!</v>
      </c>
      <c r="F152" s="28"/>
      <c r="G152" s="28"/>
      <c r="H152" s="79"/>
    </row>
    <row r="153" spans="1:8" x14ac:dyDescent="0.3">
      <c r="A153" s="63" t="s">
        <v>265</v>
      </c>
      <c r="B153" s="51" t="s">
        <v>263</v>
      </c>
      <c r="C153" s="21" t="e">
        <f>ROUND(#REF!*340.75,2)</f>
        <v>#REF!</v>
      </c>
      <c r="F153" s="9"/>
      <c r="G153" s="9">
        <v>2000</v>
      </c>
      <c r="H153" s="78"/>
    </row>
    <row r="154" spans="1:8" x14ac:dyDescent="0.3">
      <c r="A154" s="63" t="s">
        <v>264</v>
      </c>
      <c r="B154" s="51" t="s">
        <v>263</v>
      </c>
      <c r="C154" s="21"/>
      <c r="F154" s="9"/>
      <c r="G154" s="9">
        <v>15</v>
      </c>
      <c r="H154" s="78">
        <v>15</v>
      </c>
    </row>
    <row r="155" spans="1:8" ht="37.5" x14ac:dyDescent="0.3">
      <c r="A155" s="64" t="s">
        <v>262</v>
      </c>
      <c r="B155" s="25" t="s">
        <v>260</v>
      </c>
      <c r="C155" s="21" t="e">
        <f>ROUND(#REF!*340.75,2)</f>
        <v>#REF!</v>
      </c>
      <c r="F155" s="9">
        <v>180000</v>
      </c>
      <c r="G155" s="9">
        <v>60000</v>
      </c>
      <c r="H155" s="78">
        <v>17319.669999999998</v>
      </c>
    </row>
    <row r="156" spans="1:8" ht="37.5" x14ac:dyDescent="0.3">
      <c r="A156" s="64" t="s">
        <v>261</v>
      </c>
      <c r="B156" s="25" t="s">
        <v>260</v>
      </c>
      <c r="C156" s="21"/>
      <c r="F156" s="9"/>
      <c r="G156" s="9">
        <v>1000</v>
      </c>
      <c r="H156" s="78">
        <v>559.09</v>
      </c>
    </row>
    <row r="157" spans="1:8" x14ac:dyDescent="0.3">
      <c r="A157" s="64" t="s">
        <v>259</v>
      </c>
      <c r="B157" s="18" t="s">
        <v>258</v>
      </c>
      <c r="C157" s="21"/>
      <c r="F157" s="9"/>
      <c r="G157" s="9"/>
      <c r="H157" s="78"/>
    </row>
    <row r="158" spans="1:8" x14ac:dyDescent="0.3">
      <c r="A158" s="64" t="s">
        <v>257</v>
      </c>
      <c r="B158" s="25" t="s">
        <v>256</v>
      </c>
      <c r="C158" s="21" t="e">
        <f>ROUND(#REF!*340.75,2)</f>
        <v>#REF!</v>
      </c>
      <c r="F158" s="9"/>
      <c r="G158" s="9"/>
      <c r="H158" s="78"/>
    </row>
    <row r="159" spans="1:8" ht="37.5" x14ac:dyDescent="0.3">
      <c r="A159" s="64" t="s">
        <v>255</v>
      </c>
      <c r="B159" s="25" t="s">
        <v>254</v>
      </c>
      <c r="C159" s="21" t="e">
        <f>ROUND(#REF!*340.75,2)</f>
        <v>#REF!</v>
      </c>
      <c r="F159" s="9"/>
      <c r="G159" s="9"/>
      <c r="H159" s="78"/>
    </row>
    <row r="160" spans="1:8" s="150" customFormat="1" x14ac:dyDescent="0.3">
      <c r="A160" s="142"/>
      <c r="B160" s="143" t="s">
        <v>253</v>
      </c>
      <c r="C160" s="149" t="e">
        <f>SUM(C149:C159)</f>
        <v>#REF!</v>
      </c>
      <c r="F160" s="154" t="s">
        <v>584</v>
      </c>
      <c r="G160" s="154" t="s">
        <v>607</v>
      </c>
      <c r="H160" s="157" t="s">
        <v>631</v>
      </c>
    </row>
    <row r="161" spans="1:8" s="12" customFormat="1" x14ac:dyDescent="0.3">
      <c r="A161" s="68"/>
      <c r="B161" s="15" t="s">
        <v>252</v>
      </c>
      <c r="C161" s="14" t="e">
        <f>SUM($33:$33+$50:$50+$62:$62+$70:$70+$95:$95+$146:$146+$160:$160)</f>
        <v>#REF!</v>
      </c>
      <c r="F161" s="13"/>
      <c r="G161" s="13"/>
      <c r="H161" s="86"/>
    </row>
    <row r="162" spans="1:8" x14ac:dyDescent="0.3">
      <c r="A162" s="64"/>
      <c r="B162" s="18"/>
      <c r="C162" s="24"/>
      <c r="F162" s="9"/>
      <c r="G162" s="9"/>
      <c r="H162" s="78"/>
    </row>
    <row r="163" spans="1:8" ht="37.5" x14ac:dyDescent="0.3">
      <c r="A163" s="64" t="s">
        <v>251</v>
      </c>
      <c r="B163" s="18" t="s">
        <v>250</v>
      </c>
      <c r="C163" s="21"/>
      <c r="F163" s="9"/>
      <c r="G163" s="9"/>
      <c r="H163" s="78"/>
    </row>
    <row r="164" spans="1:8" s="4" customFormat="1" ht="56.25" x14ac:dyDescent="0.3">
      <c r="A164" s="66" t="s">
        <v>249</v>
      </c>
      <c r="B164" s="18" t="s">
        <v>248</v>
      </c>
      <c r="C164" s="41"/>
      <c r="F164" s="40"/>
      <c r="G164" s="40"/>
      <c r="H164" s="80"/>
    </row>
    <row r="165" spans="1:8" x14ac:dyDescent="0.3">
      <c r="A165" s="64" t="s">
        <v>247</v>
      </c>
      <c r="B165" s="18" t="s">
        <v>246</v>
      </c>
      <c r="C165" s="21"/>
      <c r="F165" s="9"/>
      <c r="G165" s="9"/>
      <c r="H165" s="78"/>
    </row>
    <row r="166" spans="1:8" ht="37.5" x14ac:dyDescent="0.3">
      <c r="A166" s="64" t="s">
        <v>245</v>
      </c>
      <c r="B166" s="25" t="s">
        <v>243</v>
      </c>
      <c r="C166" s="21" t="e">
        <f>ROUND(#REF!*340.75,2)</f>
        <v>#REF!</v>
      </c>
      <c r="F166" s="9">
        <v>50000</v>
      </c>
      <c r="G166" s="9">
        <v>100000</v>
      </c>
      <c r="H166" s="78">
        <v>3333.29</v>
      </c>
    </row>
    <row r="167" spans="1:8" ht="37.5" x14ac:dyDescent="0.3">
      <c r="A167" s="64" t="s">
        <v>244</v>
      </c>
      <c r="B167" s="25" t="s">
        <v>243</v>
      </c>
      <c r="C167" s="21"/>
      <c r="F167" s="9">
        <v>500</v>
      </c>
      <c r="G167" s="9">
        <v>2000</v>
      </c>
      <c r="H167" s="78">
        <v>507.6</v>
      </c>
    </row>
    <row r="168" spans="1:8" ht="37.5" x14ac:dyDescent="0.3">
      <c r="A168" s="64" t="s">
        <v>242</v>
      </c>
      <c r="B168" s="18" t="s">
        <v>241</v>
      </c>
      <c r="C168" s="21"/>
      <c r="F168" s="9"/>
      <c r="G168" s="9"/>
      <c r="H168" s="78"/>
    </row>
    <row r="169" spans="1:8" ht="37.5" x14ac:dyDescent="0.3">
      <c r="A169" s="64" t="s">
        <v>240</v>
      </c>
      <c r="B169" s="25" t="s">
        <v>238</v>
      </c>
      <c r="C169" s="21" t="e">
        <f>ROUND(#REF!*340.75,2)</f>
        <v>#REF!</v>
      </c>
      <c r="F169" s="9">
        <v>10000</v>
      </c>
      <c r="G169" s="9">
        <v>6000</v>
      </c>
      <c r="H169" s="78">
        <v>291.14</v>
      </c>
    </row>
    <row r="170" spans="1:8" ht="37.5" x14ac:dyDescent="0.3">
      <c r="A170" s="64" t="s">
        <v>239</v>
      </c>
      <c r="B170" s="25" t="s">
        <v>238</v>
      </c>
      <c r="C170" s="21"/>
      <c r="F170" s="9">
        <v>2800</v>
      </c>
      <c r="G170" s="9">
        <v>7000</v>
      </c>
      <c r="H170" s="78">
        <v>2497.15</v>
      </c>
    </row>
    <row r="171" spans="1:8" ht="37.5" x14ac:dyDescent="0.3">
      <c r="A171" s="64" t="s">
        <v>237</v>
      </c>
      <c r="B171" s="18" t="s">
        <v>236</v>
      </c>
      <c r="C171" s="21"/>
      <c r="F171" s="9"/>
      <c r="G171" s="9"/>
      <c r="H171" s="78"/>
    </row>
    <row r="172" spans="1:8" x14ac:dyDescent="0.3">
      <c r="A172" s="64" t="s">
        <v>235</v>
      </c>
      <c r="B172" s="25" t="s">
        <v>233</v>
      </c>
      <c r="C172" s="21" t="e">
        <f>ROUND(#REF!*340.75,2)</f>
        <v>#REF!</v>
      </c>
      <c r="F172" s="9">
        <v>5000</v>
      </c>
      <c r="G172" s="9">
        <v>1000</v>
      </c>
      <c r="H172" s="78">
        <v>130.25</v>
      </c>
    </row>
    <row r="173" spans="1:8" x14ac:dyDescent="0.3">
      <c r="A173" s="64" t="s">
        <v>234</v>
      </c>
      <c r="B173" s="25" t="s">
        <v>233</v>
      </c>
      <c r="C173" s="20"/>
      <c r="D173" s="19"/>
      <c r="E173" s="19"/>
      <c r="F173" s="9">
        <v>100</v>
      </c>
      <c r="G173" s="9">
        <v>500</v>
      </c>
      <c r="H173" s="78">
        <v>55.01</v>
      </c>
    </row>
    <row r="174" spans="1:8" s="150" customFormat="1" x14ac:dyDescent="0.3">
      <c r="A174" s="142"/>
      <c r="B174" s="143" t="s">
        <v>232</v>
      </c>
      <c r="C174" s="149" t="e">
        <f>SUM(C166:C172)</f>
        <v>#REF!</v>
      </c>
      <c r="F174" s="154" t="s">
        <v>622</v>
      </c>
      <c r="G174" s="154" t="s">
        <v>608</v>
      </c>
      <c r="H174" s="157" t="s">
        <v>632</v>
      </c>
    </row>
    <row r="175" spans="1:8" x14ac:dyDescent="0.3">
      <c r="A175" s="69"/>
      <c r="B175" s="50"/>
      <c r="C175" s="21"/>
      <c r="F175" s="9"/>
      <c r="G175" s="9"/>
      <c r="H175" s="78"/>
    </row>
    <row r="176" spans="1:8" ht="37.5" x14ac:dyDescent="0.3">
      <c r="A176" s="64" t="s">
        <v>231</v>
      </c>
      <c r="B176" s="18" t="s">
        <v>230</v>
      </c>
      <c r="C176" s="42"/>
      <c r="F176" s="9"/>
      <c r="G176" s="9"/>
      <c r="H176" s="78"/>
    </row>
    <row r="177" spans="1:8" x14ac:dyDescent="0.3">
      <c r="A177" s="70" t="s">
        <v>229</v>
      </c>
      <c r="B177" s="18" t="s">
        <v>228</v>
      </c>
      <c r="C177" s="42"/>
      <c r="F177" s="9"/>
      <c r="G177" s="9"/>
      <c r="H177" s="78"/>
    </row>
    <row r="178" spans="1:8" ht="37.5" x14ac:dyDescent="0.3">
      <c r="A178" s="64" t="s">
        <v>227</v>
      </c>
      <c r="B178" s="25" t="s">
        <v>225</v>
      </c>
      <c r="C178" s="21" t="e">
        <f>ROUND(#REF!*340.75,2)</f>
        <v>#REF!</v>
      </c>
      <c r="F178" s="9">
        <v>6000</v>
      </c>
      <c r="G178" s="9">
        <v>8500</v>
      </c>
      <c r="H178" s="78">
        <v>2575.25</v>
      </c>
    </row>
    <row r="179" spans="1:8" ht="37.5" x14ac:dyDescent="0.3">
      <c r="A179" s="64" t="s">
        <v>226</v>
      </c>
      <c r="B179" s="25" t="s">
        <v>225</v>
      </c>
      <c r="C179" s="20"/>
      <c r="D179" s="19"/>
      <c r="E179" s="19"/>
      <c r="F179" s="9"/>
      <c r="G179" s="9">
        <v>1500</v>
      </c>
      <c r="H179" s="78">
        <v>1133</v>
      </c>
    </row>
    <row r="180" spans="1:8" s="150" customFormat="1" x14ac:dyDescent="0.3">
      <c r="A180" s="142"/>
      <c r="B180" s="143" t="s">
        <v>224</v>
      </c>
      <c r="C180" s="149" t="e">
        <f>ROUND(#REF!*340.75,2)</f>
        <v>#REF!</v>
      </c>
      <c r="F180" s="154" t="s">
        <v>585</v>
      </c>
      <c r="G180" s="154" t="s">
        <v>609</v>
      </c>
      <c r="H180" s="157" t="s">
        <v>633</v>
      </c>
    </row>
    <row r="181" spans="1:8" s="16" customFormat="1" x14ac:dyDescent="0.3">
      <c r="A181" s="64"/>
      <c r="B181" s="18"/>
      <c r="C181" s="49"/>
      <c r="F181" s="17"/>
      <c r="G181" s="17"/>
      <c r="H181" s="81"/>
    </row>
    <row r="182" spans="1:8" ht="37.5" x14ac:dyDescent="0.3">
      <c r="A182" s="64" t="s">
        <v>223</v>
      </c>
      <c r="B182" s="18" t="s">
        <v>222</v>
      </c>
      <c r="C182" s="21"/>
      <c r="F182" s="9"/>
      <c r="G182" s="9"/>
      <c r="H182" s="78"/>
    </row>
    <row r="183" spans="1:8" ht="37.5" x14ac:dyDescent="0.3">
      <c r="A183" s="64" t="s">
        <v>221</v>
      </c>
      <c r="B183" s="18" t="s">
        <v>220</v>
      </c>
      <c r="C183" s="21"/>
      <c r="F183" s="9"/>
      <c r="G183" s="9"/>
      <c r="H183" s="78"/>
    </row>
    <row r="184" spans="1:8" ht="37.5" x14ac:dyDescent="0.3">
      <c r="A184" s="64" t="s">
        <v>219</v>
      </c>
      <c r="B184" s="25" t="s">
        <v>217</v>
      </c>
      <c r="C184" s="21" t="e">
        <f>ROUND(#REF!*340.75,2)</f>
        <v>#REF!</v>
      </c>
      <c r="F184" s="9">
        <v>5000</v>
      </c>
      <c r="G184" s="9">
        <v>30000</v>
      </c>
      <c r="H184" s="78">
        <v>694.81</v>
      </c>
    </row>
    <row r="185" spans="1:8" ht="37.5" x14ac:dyDescent="0.3">
      <c r="A185" s="64" t="s">
        <v>218</v>
      </c>
      <c r="B185" s="25" t="s">
        <v>217</v>
      </c>
      <c r="C185" s="20"/>
      <c r="D185" s="19"/>
      <c r="E185" s="19"/>
      <c r="F185" s="9">
        <v>10000</v>
      </c>
      <c r="G185" s="9">
        <v>14000</v>
      </c>
      <c r="H185" s="78">
        <v>1308.1199999999999</v>
      </c>
    </row>
    <row r="186" spans="1:8" ht="56.25" x14ac:dyDescent="0.3">
      <c r="A186" s="64" t="s">
        <v>216</v>
      </c>
      <c r="B186" s="18" t="s">
        <v>215</v>
      </c>
      <c r="C186" s="21"/>
      <c r="F186" s="9"/>
      <c r="G186" s="9"/>
      <c r="H186" s="78"/>
    </row>
    <row r="187" spans="1:8" ht="56.25" x14ac:dyDescent="0.3">
      <c r="A187" s="64" t="s">
        <v>214</v>
      </c>
      <c r="B187" s="25" t="s">
        <v>212</v>
      </c>
      <c r="C187" s="21" t="e">
        <f>ROUND(#REF!*340.75,2)</f>
        <v>#REF!</v>
      </c>
      <c r="F187" s="9">
        <v>10000</v>
      </c>
      <c r="G187" s="9">
        <v>10000</v>
      </c>
      <c r="H187" s="78">
        <v>243.24</v>
      </c>
    </row>
    <row r="188" spans="1:8" ht="56.25" x14ac:dyDescent="0.3">
      <c r="A188" s="64" t="s">
        <v>213</v>
      </c>
      <c r="B188" s="25" t="s">
        <v>212</v>
      </c>
      <c r="C188" s="20"/>
      <c r="D188" s="19"/>
      <c r="E188" s="19"/>
      <c r="F188" s="9">
        <v>700</v>
      </c>
      <c r="G188" s="9">
        <v>1000</v>
      </c>
      <c r="H188" s="78"/>
    </row>
    <row r="189" spans="1:8" s="150" customFormat="1" x14ac:dyDescent="0.3">
      <c r="A189" s="142"/>
      <c r="B189" s="143" t="s">
        <v>211</v>
      </c>
      <c r="C189" s="149" t="e">
        <f>SUM(C184:C187)</f>
        <v>#REF!</v>
      </c>
      <c r="F189" s="154" t="s">
        <v>586</v>
      </c>
      <c r="G189" s="154" t="s">
        <v>610</v>
      </c>
      <c r="H189" s="157" t="s">
        <v>634</v>
      </c>
    </row>
    <row r="190" spans="1:8" s="16" customFormat="1" x14ac:dyDescent="0.3">
      <c r="A190" s="64"/>
      <c r="B190" s="18"/>
      <c r="C190" s="49"/>
      <c r="F190" s="17"/>
      <c r="G190" s="17"/>
      <c r="H190" s="81"/>
    </row>
    <row r="191" spans="1:8" x14ac:dyDescent="0.3">
      <c r="A191" s="64" t="s">
        <v>210</v>
      </c>
      <c r="B191" s="18" t="s">
        <v>209</v>
      </c>
      <c r="C191" s="21"/>
      <c r="F191" s="9"/>
      <c r="G191" s="9"/>
      <c r="H191" s="78"/>
    </row>
    <row r="192" spans="1:8" ht="37.5" x14ac:dyDescent="0.3">
      <c r="A192" s="64" t="s">
        <v>208</v>
      </c>
      <c r="B192" s="18" t="s">
        <v>207</v>
      </c>
      <c r="C192" s="21"/>
      <c r="F192" s="9"/>
      <c r="G192" s="9"/>
      <c r="H192" s="78"/>
    </row>
    <row r="193" spans="1:8" ht="37.5" x14ac:dyDescent="0.3">
      <c r="A193" s="64" t="s">
        <v>485</v>
      </c>
      <c r="B193" s="25" t="s">
        <v>206</v>
      </c>
      <c r="C193" s="21" t="e">
        <f>ROUND(#REF!*340.75,2)</f>
        <v>#REF!</v>
      </c>
      <c r="F193" s="9">
        <v>1000</v>
      </c>
      <c r="G193" s="9">
        <v>1000</v>
      </c>
      <c r="H193" s="78"/>
    </row>
    <row r="194" spans="1:8" s="150" customFormat="1" x14ac:dyDescent="0.3">
      <c r="A194" s="142"/>
      <c r="B194" s="143" t="s">
        <v>205</v>
      </c>
      <c r="C194" s="149" t="e">
        <f>SUM(C193:C193)</f>
        <v>#REF!</v>
      </c>
      <c r="F194" s="154" t="s">
        <v>587</v>
      </c>
      <c r="G194" s="154" t="s">
        <v>587</v>
      </c>
      <c r="H194" s="151"/>
    </row>
    <row r="195" spans="1:8" x14ac:dyDescent="0.3">
      <c r="A195" s="69"/>
      <c r="B195" s="50"/>
      <c r="C195" s="21"/>
      <c r="F195" s="9"/>
      <c r="G195" s="9"/>
      <c r="H195" s="78"/>
    </row>
    <row r="196" spans="1:8" ht="56.25" x14ac:dyDescent="0.3">
      <c r="A196" s="64" t="s">
        <v>204</v>
      </c>
      <c r="B196" s="18" t="s">
        <v>203</v>
      </c>
      <c r="C196" s="42"/>
      <c r="F196" s="9"/>
      <c r="G196" s="9"/>
      <c r="H196" s="78"/>
    </row>
    <row r="197" spans="1:8" ht="37.5" x14ac:dyDescent="0.3">
      <c r="A197" s="64" t="s">
        <v>202</v>
      </c>
      <c r="B197" s="18" t="s">
        <v>199</v>
      </c>
      <c r="C197" s="42"/>
      <c r="F197" s="9"/>
      <c r="G197" s="9"/>
      <c r="H197" s="78"/>
    </row>
    <row r="198" spans="1:8" ht="37.5" x14ac:dyDescent="0.3">
      <c r="A198" s="64" t="s">
        <v>201</v>
      </c>
      <c r="B198" s="25" t="s">
        <v>199</v>
      </c>
      <c r="C198" s="21" t="e">
        <f>ROUND(#REF!*340.75,2)</f>
        <v>#REF!</v>
      </c>
      <c r="F198" s="9">
        <v>20000</v>
      </c>
      <c r="G198" s="9">
        <v>40000</v>
      </c>
      <c r="H198" s="78" t="s">
        <v>36</v>
      </c>
    </row>
    <row r="199" spans="1:8" ht="37.5" x14ac:dyDescent="0.3">
      <c r="A199" s="64" t="s">
        <v>200</v>
      </c>
      <c r="B199" s="75" t="s">
        <v>199</v>
      </c>
      <c r="C199" s="20"/>
      <c r="D199" s="19"/>
      <c r="E199" s="19"/>
      <c r="F199" s="9"/>
      <c r="G199" s="9">
        <v>1500</v>
      </c>
      <c r="H199" s="78">
        <v>442.8</v>
      </c>
    </row>
    <row r="200" spans="1:8" ht="37.5" x14ac:dyDescent="0.3">
      <c r="A200" s="64" t="s">
        <v>198</v>
      </c>
      <c r="B200" s="18" t="s">
        <v>197</v>
      </c>
      <c r="C200" s="21"/>
      <c r="F200" s="9"/>
      <c r="G200" s="9"/>
      <c r="H200" s="78"/>
    </row>
    <row r="201" spans="1:8" ht="37.5" x14ac:dyDescent="0.3">
      <c r="A201" s="64" t="s">
        <v>196</v>
      </c>
      <c r="B201" s="25" t="s">
        <v>194</v>
      </c>
      <c r="C201" s="21" t="e">
        <f>ROUND(#REF!*340.75,2)</f>
        <v>#REF!</v>
      </c>
      <c r="F201" s="9">
        <v>30000</v>
      </c>
      <c r="G201" s="9">
        <v>30000</v>
      </c>
      <c r="H201" s="78">
        <v>4022.1</v>
      </c>
    </row>
    <row r="202" spans="1:8" ht="37.5" x14ac:dyDescent="0.3">
      <c r="A202" s="64" t="s">
        <v>195</v>
      </c>
      <c r="B202" s="75" t="s">
        <v>194</v>
      </c>
      <c r="C202" s="20"/>
      <c r="D202" s="19"/>
      <c r="E202" s="19"/>
      <c r="F202" s="9">
        <v>2700</v>
      </c>
      <c r="G202" s="9">
        <v>2500</v>
      </c>
      <c r="H202" s="78">
        <v>1891.37</v>
      </c>
    </row>
    <row r="203" spans="1:8" x14ac:dyDescent="0.3">
      <c r="A203" s="64" t="s">
        <v>193</v>
      </c>
      <c r="B203" s="18" t="s">
        <v>192</v>
      </c>
      <c r="C203" s="21"/>
      <c r="F203" s="9"/>
      <c r="G203" s="9"/>
      <c r="H203" s="78"/>
    </row>
    <row r="204" spans="1:8" ht="37.5" x14ac:dyDescent="0.3">
      <c r="A204" s="64" t="s">
        <v>191</v>
      </c>
      <c r="B204" s="75" t="s">
        <v>189</v>
      </c>
      <c r="C204" s="21" t="e">
        <f>ROUND(#REF!*340.75,2)</f>
        <v>#REF!</v>
      </c>
      <c r="F204" s="9"/>
      <c r="G204" s="9">
        <v>3000</v>
      </c>
      <c r="H204" s="78" t="s">
        <v>36</v>
      </c>
    </row>
    <row r="205" spans="1:8" ht="37.5" x14ac:dyDescent="0.3">
      <c r="A205" s="64" t="s">
        <v>190</v>
      </c>
      <c r="B205" s="75" t="s">
        <v>189</v>
      </c>
      <c r="C205" s="20"/>
      <c r="D205" s="19"/>
      <c r="E205" s="19"/>
      <c r="F205" s="9"/>
      <c r="G205" s="9">
        <v>1500</v>
      </c>
      <c r="H205" s="78">
        <v>1423.11</v>
      </c>
    </row>
    <row r="206" spans="1:8" s="150" customFormat="1" x14ac:dyDescent="0.3">
      <c r="A206" s="142"/>
      <c r="B206" s="143" t="s">
        <v>188</v>
      </c>
      <c r="C206" s="149" t="e">
        <f>SUM(C198:C204)</f>
        <v>#REF!</v>
      </c>
      <c r="F206" s="154" t="s">
        <v>588</v>
      </c>
      <c r="G206" s="154" t="s">
        <v>611</v>
      </c>
      <c r="H206" s="157" t="s">
        <v>635</v>
      </c>
    </row>
    <row r="207" spans="1:8" s="16" customFormat="1" x14ac:dyDescent="0.3">
      <c r="A207" s="64"/>
      <c r="B207" s="18"/>
      <c r="C207" s="49"/>
      <c r="F207" s="17"/>
      <c r="G207" s="17"/>
      <c r="H207" s="81"/>
    </row>
    <row r="208" spans="1:8" ht="56.25" x14ac:dyDescent="0.3">
      <c r="A208" s="64" t="s">
        <v>187</v>
      </c>
      <c r="B208" s="18" t="s">
        <v>186</v>
      </c>
      <c r="C208" s="21"/>
      <c r="F208" s="9"/>
      <c r="G208" s="9"/>
      <c r="H208" s="78"/>
    </row>
    <row r="209" spans="1:8" x14ac:dyDescent="0.3">
      <c r="A209" s="64" t="s">
        <v>185</v>
      </c>
      <c r="B209" s="18" t="s">
        <v>184</v>
      </c>
      <c r="C209" s="21"/>
      <c r="F209" s="9"/>
      <c r="G209" s="9"/>
      <c r="H209" s="78"/>
    </row>
    <row r="210" spans="1:8" ht="37.5" x14ac:dyDescent="0.3">
      <c r="A210" s="64" t="s">
        <v>183</v>
      </c>
      <c r="B210" s="25" t="s">
        <v>181</v>
      </c>
      <c r="C210" s="21" t="e">
        <f>ROUND(#REF!*340.75,2)</f>
        <v>#REF!</v>
      </c>
      <c r="F210" s="9">
        <v>30000</v>
      </c>
      <c r="G210" s="9">
        <v>80000</v>
      </c>
      <c r="H210" s="78">
        <v>2372.21</v>
      </c>
    </row>
    <row r="211" spans="1:8" ht="37.5" x14ac:dyDescent="0.3">
      <c r="A211" s="64" t="s">
        <v>182</v>
      </c>
      <c r="B211" s="75" t="s">
        <v>181</v>
      </c>
      <c r="C211" s="20"/>
      <c r="D211" s="19"/>
      <c r="E211" s="19"/>
      <c r="F211" s="9">
        <v>22000</v>
      </c>
      <c r="G211" s="9">
        <v>79000</v>
      </c>
      <c r="H211" s="78">
        <v>39016.26</v>
      </c>
    </row>
    <row r="212" spans="1:8" s="150" customFormat="1" x14ac:dyDescent="0.3">
      <c r="A212" s="142"/>
      <c r="B212" s="143" t="s">
        <v>180</v>
      </c>
      <c r="C212" s="149" t="e">
        <f>SUM(C209:C210)</f>
        <v>#REF!</v>
      </c>
      <c r="F212" s="154" t="s">
        <v>589</v>
      </c>
      <c r="G212" s="154" t="s">
        <v>612</v>
      </c>
      <c r="H212" s="157" t="s">
        <v>636</v>
      </c>
    </row>
    <row r="213" spans="1:8" s="35" customFormat="1" x14ac:dyDescent="0.3">
      <c r="A213" s="68"/>
      <c r="B213" s="15" t="s">
        <v>179</v>
      </c>
      <c r="C213" s="14" t="e">
        <f>SUM($174:$174+$180:$180+$189:$189+$194:$194+$206:$206+$212:$212)</f>
        <v>#REF!</v>
      </c>
      <c r="F213" s="36"/>
      <c r="G213" s="36"/>
      <c r="H213" s="87"/>
    </row>
    <row r="214" spans="1:8" s="16" customFormat="1" x14ac:dyDescent="0.3">
      <c r="A214" s="64"/>
      <c r="B214" s="18"/>
      <c r="C214" s="24"/>
      <c r="F214" s="17"/>
      <c r="G214" s="17"/>
      <c r="H214" s="81"/>
    </row>
    <row r="215" spans="1:8" ht="37.5" x14ac:dyDescent="0.3">
      <c r="A215" s="64" t="s">
        <v>178</v>
      </c>
      <c r="B215" s="18" t="s">
        <v>177</v>
      </c>
      <c r="C215" s="21"/>
      <c r="F215" s="9"/>
      <c r="G215" s="9"/>
      <c r="H215" s="78"/>
    </row>
    <row r="216" spans="1:8" ht="56.25" x14ac:dyDescent="0.3">
      <c r="A216" s="64" t="s">
        <v>176</v>
      </c>
      <c r="B216" s="18" t="s">
        <v>168</v>
      </c>
      <c r="C216" s="21"/>
      <c r="F216" s="9"/>
      <c r="G216" s="9"/>
      <c r="H216" s="78"/>
    </row>
    <row r="217" spans="1:8" ht="37.5" x14ac:dyDescent="0.3">
      <c r="A217" s="64" t="s">
        <v>175</v>
      </c>
      <c r="B217" s="18" t="s">
        <v>174</v>
      </c>
      <c r="C217" s="21"/>
      <c r="F217" s="9"/>
      <c r="G217" s="9"/>
      <c r="H217" s="78"/>
    </row>
    <row r="218" spans="1:8" s="4" customFormat="1" ht="56.25" x14ac:dyDescent="0.3">
      <c r="A218" s="66" t="s">
        <v>173</v>
      </c>
      <c r="B218" s="25" t="s">
        <v>171</v>
      </c>
      <c r="C218" s="41" t="e">
        <f>ROUND(#REF!*340.75,2)</f>
        <v>#REF!</v>
      </c>
      <c r="F218" s="40">
        <v>550000</v>
      </c>
      <c r="G218" s="40">
        <v>20000</v>
      </c>
      <c r="H218" s="80">
        <v>13846.11</v>
      </c>
    </row>
    <row r="219" spans="1:8" s="4" customFormat="1" ht="56.25" x14ac:dyDescent="0.3">
      <c r="A219" s="66" t="s">
        <v>172</v>
      </c>
      <c r="B219" s="75" t="s">
        <v>171</v>
      </c>
      <c r="C219" s="39"/>
      <c r="D219" s="38"/>
      <c r="E219" s="38"/>
      <c r="F219" s="40"/>
      <c r="G219" s="40">
        <v>5000</v>
      </c>
      <c r="H219" s="80">
        <v>400</v>
      </c>
    </row>
    <row r="220" spans="1:8" s="150" customFormat="1" x14ac:dyDescent="0.3">
      <c r="A220" s="142"/>
      <c r="B220" s="143" t="s">
        <v>170</v>
      </c>
      <c r="C220" s="149" t="e">
        <f>SUM(C218:C218)</f>
        <v>#REF!</v>
      </c>
      <c r="F220" s="154" t="s">
        <v>590</v>
      </c>
      <c r="G220" s="154" t="s">
        <v>613</v>
      </c>
      <c r="H220" s="157" t="s">
        <v>637</v>
      </c>
    </row>
    <row r="221" spans="1:8" x14ac:dyDescent="0.3">
      <c r="A221" s="69"/>
      <c r="B221" s="50"/>
      <c r="C221" s="21"/>
      <c r="F221" s="9"/>
      <c r="G221" s="9"/>
      <c r="H221" s="78"/>
    </row>
    <row r="222" spans="1:8" ht="56.25" x14ac:dyDescent="0.3">
      <c r="A222" s="64" t="s">
        <v>169</v>
      </c>
      <c r="B222" s="18" t="s">
        <v>168</v>
      </c>
      <c r="C222" s="42"/>
      <c r="F222" s="9"/>
      <c r="G222" s="9"/>
      <c r="H222" s="78"/>
    </row>
    <row r="223" spans="1:8" ht="37.5" x14ac:dyDescent="0.3">
      <c r="A223" s="64" t="s">
        <v>167</v>
      </c>
      <c r="B223" s="18" t="s">
        <v>166</v>
      </c>
      <c r="C223" s="42"/>
      <c r="F223" s="9"/>
      <c r="G223" s="9"/>
      <c r="H223" s="78"/>
    </row>
    <row r="224" spans="1:8" ht="37.5" x14ac:dyDescent="0.3">
      <c r="A224" s="64" t="s">
        <v>565</v>
      </c>
      <c r="B224" s="25" t="s">
        <v>165</v>
      </c>
      <c r="C224" s="42"/>
      <c r="F224" s="9">
        <v>1080000</v>
      </c>
      <c r="G224" s="9">
        <v>2000000</v>
      </c>
      <c r="H224" s="78">
        <v>922600</v>
      </c>
    </row>
    <row r="225" spans="1:8" s="27" customFormat="1" ht="37.5" x14ac:dyDescent="0.3">
      <c r="A225" s="65"/>
      <c r="B225" s="30" t="s">
        <v>164</v>
      </c>
      <c r="C225" s="29" t="e">
        <f>ROUND(#REF!*340.75,2)</f>
        <v>#REF!</v>
      </c>
      <c r="F225" s="28"/>
      <c r="G225" s="28"/>
      <c r="H225" s="79"/>
    </row>
    <row r="226" spans="1:8" s="150" customFormat="1" x14ac:dyDescent="0.3">
      <c r="A226" s="142"/>
      <c r="B226" s="143" t="s">
        <v>163</v>
      </c>
      <c r="C226" s="149" t="e">
        <f>SUM(C225:C225)</f>
        <v>#REF!</v>
      </c>
      <c r="F226" s="154" t="s">
        <v>591</v>
      </c>
      <c r="G226" s="154" t="s">
        <v>614</v>
      </c>
      <c r="H226" s="157" t="s">
        <v>638</v>
      </c>
    </row>
    <row r="227" spans="1:8" x14ac:dyDescent="0.3">
      <c r="A227" s="64"/>
      <c r="B227" s="18"/>
      <c r="C227" s="21"/>
      <c r="F227" s="9"/>
      <c r="G227" s="9"/>
      <c r="H227" s="78"/>
    </row>
    <row r="228" spans="1:8" ht="56.25" x14ac:dyDescent="0.3">
      <c r="A228" s="64" t="s">
        <v>162</v>
      </c>
      <c r="B228" s="18" t="s">
        <v>161</v>
      </c>
      <c r="C228" s="21"/>
      <c r="F228" s="9"/>
      <c r="G228" s="9"/>
      <c r="H228" s="78"/>
    </row>
    <row r="229" spans="1:8" ht="37.5" x14ac:dyDescent="0.3">
      <c r="A229" s="64" t="s">
        <v>160</v>
      </c>
      <c r="B229" s="18" t="s">
        <v>159</v>
      </c>
      <c r="C229" s="21"/>
      <c r="F229" s="9"/>
      <c r="G229" s="9"/>
      <c r="H229" s="78"/>
    </row>
    <row r="230" spans="1:8" ht="37.5" x14ac:dyDescent="0.3">
      <c r="A230" s="64" t="s">
        <v>158</v>
      </c>
      <c r="B230" s="25" t="s">
        <v>156</v>
      </c>
      <c r="C230" s="21" t="e">
        <f>ROUND(#REF!*340.75,2)</f>
        <v>#REF!</v>
      </c>
      <c r="F230" s="9">
        <v>80000</v>
      </c>
      <c r="G230" s="9">
        <v>100000</v>
      </c>
      <c r="H230" s="78">
        <v>65763.55</v>
      </c>
    </row>
    <row r="231" spans="1:8" ht="37.5" x14ac:dyDescent="0.3">
      <c r="A231" s="64" t="s">
        <v>157</v>
      </c>
      <c r="B231" s="75" t="s">
        <v>156</v>
      </c>
      <c r="C231" s="20"/>
      <c r="D231" s="19"/>
      <c r="E231" s="19"/>
      <c r="F231" s="9">
        <v>94000</v>
      </c>
      <c r="G231" s="9">
        <v>70000</v>
      </c>
      <c r="H231" s="78">
        <v>7016</v>
      </c>
    </row>
    <row r="232" spans="1:8" ht="56.25" x14ac:dyDescent="0.3">
      <c r="A232" s="64" t="s">
        <v>155</v>
      </c>
      <c r="B232" s="18" t="s">
        <v>154</v>
      </c>
      <c r="C232" s="21"/>
      <c r="F232" s="9"/>
      <c r="G232" s="9"/>
      <c r="H232" s="78"/>
    </row>
    <row r="233" spans="1:8" ht="90" customHeight="1" x14ac:dyDescent="0.3">
      <c r="A233" s="64" t="s">
        <v>153</v>
      </c>
      <c r="B233" s="25" t="s">
        <v>650</v>
      </c>
      <c r="C233" s="21"/>
      <c r="F233" s="9">
        <v>185000</v>
      </c>
      <c r="G233" s="9">
        <v>200000</v>
      </c>
      <c r="H233" s="78">
        <v>59550</v>
      </c>
    </row>
    <row r="234" spans="1:8" ht="62.25" customHeight="1" x14ac:dyDescent="0.3">
      <c r="A234" s="64" t="s">
        <v>152</v>
      </c>
      <c r="B234" s="75" t="s">
        <v>151</v>
      </c>
      <c r="C234" s="20"/>
      <c r="D234" s="19"/>
      <c r="E234" s="19"/>
      <c r="F234" s="9">
        <v>5000</v>
      </c>
      <c r="G234" s="9">
        <v>5000</v>
      </c>
      <c r="H234" s="78"/>
    </row>
    <row r="235" spans="1:8" s="150" customFormat="1" x14ac:dyDescent="0.3">
      <c r="A235" s="142"/>
      <c r="B235" s="143" t="s">
        <v>150</v>
      </c>
      <c r="C235" s="149" t="e">
        <f>SUM(C230:C233)</f>
        <v>#REF!</v>
      </c>
      <c r="F235" s="154" t="s">
        <v>905</v>
      </c>
      <c r="G235" s="154" t="s">
        <v>615</v>
      </c>
      <c r="H235" s="157" t="s">
        <v>639</v>
      </c>
    </row>
    <row r="236" spans="1:8" s="35" customFormat="1" x14ac:dyDescent="0.3">
      <c r="A236" s="68"/>
      <c r="B236" s="15" t="s">
        <v>149</v>
      </c>
      <c r="C236" s="14" t="e">
        <f>SUM($220:$220+$226:$226+$235:$235+#REF!)</f>
        <v>#REF!</v>
      </c>
      <c r="F236" s="36"/>
      <c r="G236" s="36"/>
      <c r="H236" s="87"/>
    </row>
    <row r="237" spans="1:8" x14ac:dyDescent="0.3">
      <c r="A237" s="64"/>
      <c r="B237" s="18"/>
      <c r="C237" s="24"/>
      <c r="F237" s="9"/>
      <c r="G237" s="9"/>
      <c r="H237" s="78"/>
    </row>
    <row r="238" spans="1:8" ht="37.5" x14ac:dyDescent="0.3">
      <c r="A238" s="64" t="s">
        <v>148</v>
      </c>
      <c r="B238" s="18" t="s">
        <v>147</v>
      </c>
      <c r="C238" s="21"/>
      <c r="F238" s="9"/>
      <c r="G238" s="9"/>
      <c r="H238" s="78"/>
    </row>
    <row r="239" spans="1:8" ht="37.5" x14ac:dyDescent="0.3">
      <c r="A239" s="64" t="s">
        <v>146</v>
      </c>
      <c r="B239" s="18" t="s">
        <v>145</v>
      </c>
      <c r="C239" s="21"/>
      <c r="F239" s="9"/>
      <c r="G239" s="9"/>
      <c r="H239" s="78"/>
    </row>
    <row r="240" spans="1:8" x14ac:dyDescent="0.3">
      <c r="A240" s="64" t="s">
        <v>144</v>
      </c>
      <c r="B240" s="18" t="s">
        <v>143</v>
      </c>
      <c r="C240" s="21"/>
      <c r="F240" s="9"/>
      <c r="G240" s="9"/>
      <c r="H240" s="78"/>
    </row>
    <row r="241" spans="1:8" ht="37.5" x14ac:dyDescent="0.3">
      <c r="A241" s="64" t="s">
        <v>142</v>
      </c>
      <c r="B241" s="25" t="s">
        <v>140</v>
      </c>
      <c r="C241" s="21" t="e">
        <f>ROUND(#REF!*340.75,2)</f>
        <v>#REF!</v>
      </c>
      <c r="F241" s="9">
        <v>195000</v>
      </c>
      <c r="G241" s="9">
        <v>190000</v>
      </c>
      <c r="H241" s="78">
        <v>16504.27</v>
      </c>
    </row>
    <row r="242" spans="1:8" ht="37.5" x14ac:dyDescent="0.3">
      <c r="A242" s="64" t="s">
        <v>141</v>
      </c>
      <c r="B242" s="75" t="s">
        <v>140</v>
      </c>
      <c r="C242" s="20"/>
      <c r="D242" s="19"/>
      <c r="E242" s="19"/>
      <c r="F242" s="9">
        <v>6000</v>
      </c>
      <c r="G242" s="9">
        <v>10000</v>
      </c>
      <c r="H242" s="78">
        <v>6489.88</v>
      </c>
    </row>
    <row r="243" spans="1:8" s="150" customFormat="1" x14ac:dyDescent="0.3">
      <c r="A243" s="142"/>
      <c r="B243" s="143" t="s">
        <v>139</v>
      </c>
      <c r="C243" s="149" t="e">
        <f>SUM(C240:C241)</f>
        <v>#REF!</v>
      </c>
      <c r="F243" s="154" t="s">
        <v>592</v>
      </c>
      <c r="G243" s="154" t="s">
        <v>596</v>
      </c>
      <c r="H243" s="157" t="s">
        <v>640</v>
      </c>
    </row>
    <row r="244" spans="1:8" s="16" customFormat="1" x14ac:dyDescent="0.3">
      <c r="A244" s="64"/>
      <c r="B244" s="18"/>
      <c r="C244" s="49"/>
      <c r="F244" s="17"/>
      <c r="G244" s="17"/>
      <c r="H244" s="81"/>
    </row>
    <row r="245" spans="1:8" ht="37.5" x14ac:dyDescent="0.3">
      <c r="A245" s="64" t="s">
        <v>138</v>
      </c>
      <c r="B245" s="18" t="s">
        <v>137</v>
      </c>
      <c r="C245" s="21"/>
      <c r="F245" s="9"/>
      <c r="G245" s="9"/>
      <c r="H245" s="78"/>
    </row>
    <row r="246" spans="1:8" s="4" customFormat="1" ht="56.25" x14ac:dyDescent="0.3">
      <c r="A246" s="66" t="s">
        <v>136</v>
      </c>
      <c r="B246" s="18" t="s">
        <v>135</v>
      </c>
      <c r="C246" s="41"/>
      <c r="F246" s="40"/>
      <c r="G246" s="40"/>
      <c r="H246" s="80"/>
    </row>
    <row r="247" spans="1:8" ht="37.5" x14ac:dyDescent="0.3">
      <c r="A247" s="64" t="s">
        <v>134</v>
      </c>
      <c r="B247" s="25" t="s">
        <v>133</v>
      </c>
      <c r="C247" s="21" t="e">
        <f>ROUND(#REF!*340.75,2)</f>
        <v>#REF!</v>
      </c>
      <c r="F247" s="9">
        <v>5000</v>
      </c>
      <c r="G247" s="9">
        <v>5000</v>
      </c>
      <c r="H247" s="78">
        <v>1720.16</v>
      </c>
    </row>
    <row r="248" spans="1:8" ht="75" x14ac:dyDescent="0.3">
      <c r="A248" s="64" t="s">
        <v>132</v>
      </c>
      <c r="B248" s="18" t="s">
        <v>131</v>
      </c>
      <c r="C248" s="21"/>
      <c r="F248" s="9"/>
      <c r="G248" s="9"/>
      <c r="H248" s="78"/>
    </row>
    <row r="249" spans="1:8" ht="37.5" x14ac:dyDescent="0.3">
      <c r="A249" s="64" t="s">
        <v>486</v>
      </c>
      <c r="B249" s="25" t="s">
        <v>130</v>
      </c>
      <c r="C249" s="21"/>
      <c r="F249" s="9">
        <v>1300</v>
      </c>
      <c r="G249" s="9">
        <v>500</v>
      </c>
      <c r="H249" s="78">
        <v>320.60000000000002</v>
      </c>
    </row>
    <row r="250" spans="1:8" x14ac:dyDescent="0.3">
      <c r="A250" s="64" t="s">
        <v>129</v>
      </c>
      <c r="B250" s="18" t="s">
        <v>128</v>
      </c>
      <c r="C250" s="21"/>
      <c r="F250" s="9"/>
      <c r="G250" s="9"/>
      <c r="H250" s="78"/>
    </row>
    <row r="251" spans="1:8" ht="37.5" x14ac:dyDescent="0.3">
      <c r="A251" s="64" t="s">
        <v>487</v>
      </c>
      <c r="B251" s="25" t="s">
        <v>127</v>
      </c>
      <c r="C251" s="21" t="e">
        <f>ROUND(#REF!*340.75,2)</f>
        <v>#REF!</v>
      </c>
      <c r="F251" s="9">
        <v>1283000</v>
      </c>
      <c r="G251" s="9">
        <v>950000</v>
      </c>
      <c r="H251" s="78">
        <v>414334.97</v>
      </c>
    </row>
    <row r="252" spans="1:8" ht="37.5" x14ac:dyDescent="0.3">
      <c r="A252" s="64" t="s">
        <v>488</v>
      </c>
      <c r="B252" s="25" t="s">
        <v>126</v>
      </c>
      <c r="C252" s="21"/>
      <c r="F252" s="9">
        <v>1300000</v>
      </c>
      <c r="G252" s="9">
        <v>1250000</v>
      </c>
      <c r="H252" s="78">
        <v>711930.48</v>
      </c>
    </row>
    <row r="253" spans="1:8" s="27" customFormat="1" ht="37.5" x14ac:dyDescent="0.3">
      <c r="A253" s="65"/>
      <c r="B253" s="30" t="s">
        <v>125</v>
      </c>
      <c r="C253" s="29" t="e">
        <f>ROUND(#REF!*340.75,2)</f>
        <v>#REF!</v>
      </c>
      <c r="F253" s="28"/>
      <c r="G253" s="28"/>
      <c r="H253" s="79"/>
    </row>
    <row r="254" spans="1:8" s="27" customFormat="1" ht="37.5" x14ac:dyDescent="0.3">
      <c r="A254" s="65"/>
      <c r="B254" s="30" t="s">
        <v>124</v>
      </c>
      <c r="C254" s="29" t="e">
        <f>ROUND(#REF!*340.75,2)</f>
        <v>#REF!</v>
      </c>
      <c r="F254" s="28"/>
      <c r="G254" s="28"/>
      <c r="H254" s="79"/>
    </row>
    <row r="255" spans="1:8" ht="37.5" x14ac:dyDescent="0.3">
      <c r="A255" s="63" t="s">
        <v>123</v>
      </c>
      <c r="B255" s="25" t="s">
        <v>122</v>
      </c>
      <c r="C255" s="21"/>
      <c r="F255" s="9">
        <v>100000</v>
      </c>
      <c r="G255" s="9">
        <v>32000</v>
      </c>
      <c r="H255" s="78">
        <v>19409</v>
      </c>
    </row>
    <row r="256" spans="1:8" s="27" customFormat="1" ht="37.5" x14ac:dyDescent="0.3">
      <c r="A256" s="71"/>
      <c r="B256" s="48" t="s">
        <v>121</v>
      </c>
      <c r="C256" s="29" t="e">
        <f>ROUND(#REF!*340.75,2)</f>
        <v>#REF!</v>
      </c>
      <c r="F256" s="28"/>
      <c r="G256" s="28"/>
      <c r="H256" s="79"/>
    </row>
    <row r="257" spans="1:8" s="27" customFormat="1" ht="37.5" x14ac:dyDescent="0.3">
      <c r="A257" s="65"/>
      <c r="B257" s="30" t="s">
        <v>120</v>
      </c>
      <c r="C257" s="29" t="e">
        <f>ROUND(#REF!*340.75,2)</f>
        <v>#REF!</v>
      </c>
      <c r="F257" s="28"/>
      <c r="G257" s="28"/>
      <c r="H257" s="79"/>
    </row>
    <row r="258" spans="1:8" ht="37.5" x14ac:dyDescent="0.3">
      <c r="A258" s="64"/>
      <c r="B258" s="25" t="s">
        <v>119</v>
      </c>
      <c r="C258" s="21" t="e">
        <f>ROUND(#REF!*340.75,2)</f>
        <v>#REF!</v>
      </c>
      <c r="F258" s="9"/>
      <c r="G258" s="9"/>
      <c r="H258" s="78"/>
    </row>
    <row r="259" spans="1:8" ht="37.5" x14ac:dyDescent="0.3">
      <c r="A259" s="64" t="s">
        <v>118</v>
      </c>
      <c r="B259" s="18" t="s">
        <v>117</v>
      </c>
      <c r="C259" s="21"/>
      <c r="F259" s="9"/>
      <c r="G259" s="9"/>
      <c r="H259" s="78"/>
    </row>
    <row r="260" spans="1:8" x14ac:dyDescent="0.3">
      <c r="A260" s="64" t="s">
        <v>489</v>
      </c>
      <c r="B260" s="25" t="s">
        <v>116</v>
      </c>
      <c r="C260" s="21" t="e">
        <f>ROUND(#REF!*340.75,2)</f>
        <v>#REF!</v>
      </c>
      <c r="F260" s="9">
        <v>70000</v>
      </c>
      <c r="G260" s="9">
        <v>60000</v>
      </c>
      <c r="H260" s="78">
        <v>41369.980000000003</v>
      </c>
    </row>
    <row r="261" spans="1:8" ht="37.5" x14ac:dyDescent="0.3">
      <c r="A261" s="64" t="s">
        <v>490</v>
      </c>
      <c r="B261" s="25" t="s">
        <v>115</v>
      </c>
      <c r="C261" s="21"/>
      <c r="F261" s="9">
        <v>55000</v>
      </c>
      <c r="G261" s="9">
        <v>185000</v>
      </c>
      <c r="H261" s="78">
        <v>74815.289999999994</v>
      </c>
    </row>
    <row r="262" spans="1:8" ht="56.25" x14ac:dyDescent="0.3">
      <c r="A262" s="64" t="s">
        <v>114</v>
      </c>
      <c r="B262" s="18" t="s">
        <v>113</v>
      </c>
      <c r="C262" s="21"/>
      <c r="F262" s="9"/>
      <c r="G262" s="9"/>
      <c r="H262" s="78"/>
    </row>
    <row r="263" spans="1:8" ht="37.5" x14ac:dyDescent="0.3">
      <c r="A263" s="64" t="s">
        <v>491</v>
      </c>
      <c r="B263" s="25" t="s">
        <v>112</v>
      </c>
      <c r="C263" s="21"/>
      <c r="F263" s="9" t="s">
        <v>36</v>
      </c>
      <c r="G263" s="9">
        <v>500</v>
      </c>
      <c r="H263" s="78"/>
    </row>
    <row r="264" spans="1:8" s="27" customFormat="1" ht="37.5" x14ac:dyDescent="0.3">
      <c r="A264" s="65"/>
      <c r="B264" s="30" t="s">
        <v>111</v>
      </c>
      <c r="C264" s="29" t="e">
        <f>ROUND(#REF!*340.75,2)</f>
        <v>#REF!</v>
      </c>
      <c r="F264" s="28"/>
      <c r="G264" s="28"/>
      <c r="H264" s="79"/>
    </row>
    <row r="265" spans="1:8" ht="93.75" x14ac:dyDescent="0.3">
      <c r="A265" s="64" t="s">
        <v>110</v>
      </c>
      <c r="B265" s="18" t="s">
        <v>109</v>
      </c>
      <c r="C265" s="21"/>
      <c r="F265" s="9"/>
      <c r="G265" s="9"/>
      <c r="H265" s="78"/>
    </row>
    <row r="266" spans="1:8" ht="37.5" x14ac:dyDescent="0.3">
      <c r="A266" s="64" t="s">
        <v>492</v>
      </c>
      <c r="B266" s="25" t="s">
        <v>108</v>
      </c>
      <c r="C266" s="21"/>
      <c r="F266" s="9">
        <v>1250000</v>
      </c>
      <c r="G266" s="9">
        <v>2650000</v>
      </c>
      <c r="H266" s="78">
        <v>1728809.5</v>
      </c>
    </row>
    <row r="267" spans="1:8" s="27" customFormat="1" ht="37.5" x14ac:dyDescent="0.3">
      <c r="A267" s="65"/>
      <c r="B267" s="30" t="s">
        <v>107</v>
      </c>
      <c r="C267" s="29" t="e">
        <f>ROUND(#REF!*340.75,2)</f>
        <v>#REF!</v>
      </c>
      <c r="F267" s="28"/>
      <c r="G267" s="28"/>
      <c r="H267" s="79"/>
    </row>
    <row r="268" spans="1:8" s="27" customFormat="1" x14ac:dyDescent="0.3">
      <c r="A268" s="65"/>
      <c r="B268" s="30" t="s">
        <v>106</v>
      </c>
      <c r="C268" s="29" t="e">
        <f>ROUND(#REF!*340.75,2)</f>
        <v>#REF!</v>
      </c>
      <c r="F268" s="28"/>
      <c r="G268" s="28"/>
      <c r="H268" s="79"/>
    </row>
    <row r="269" spans="1:8" s="27" customFormat="1" x14ac:dyDescent="0.3">
      <c r="A269" s="65"/>
      <c r="B269" s="30" t="s">
        <v>105</v>
      </c>
      <c r="C269" s="29" t="e">
        <f>ROUND(#REF!*340.75,2)</f>
        <v>#REF!</v>
      </c>
      <c r="F269" s="28"/>
      <c r="G269" s="28"/>
      <c r="H269" s="79"/>
    </row>
    <row r="270" spans="1:8" s="27" customFormat="1" x14ac:dyDescent="0.3">
      <c r="A270" s="65"/>
      <c r="B270" s="30" t="s">
        <v>104</v>
      </c>
      <c r="C270" s="29" t="e">
        <f>ROUND(#REF!*340.75,2)</f>
        <v>#REF!</v>
      </c>
      <c r="F270" s="28"/>
      <c r="G270" s="28"/>
      <c r="H270" s="79"/>
    </row>
    <row r="271" spans="1:8" s="27" customFormat="1" ht="37.5" x14ac:dyDescent="0.3">
      <c r="A271" s="65"/>
      <c r="B271" s="30" t="s">
        <v>103</v>
      </c>
      <c r="C271" s="29" t="e">
        <f>ROUND(#REF!*340.75,2)</f>
        <v>#REF!</v>
      </c>
      <c r="F271" s="28"/>
      <c r="G271" s="28"/>
      <c r="H271" s="79"/>
    </row>
    <row r="272" spans="1:8" s="27" customFormat="1" ht="37.5" x14ac:dyDescent="0.3">
      <c r="A272" s="65"/>
      <c r="B272" s="30" t="s">
        <v>102</v>
      </c>
      <c r="C272" s="29"/>
      <c r="F272" s="28"/>
      <c r="G272" s="28"/>
      <c r="H272" s="79"/>
    </row>
    <row r="273" spans="1:8" s="27" customFormat="1" x14ac:dyDescent="0.3">
      <c r="A273" s="65"/>
      <c r="B273" s="30" t="s">
        <v>101</v>
      </c>
      <c r="C273" s="29" t="e">
        <f>ROUND(#REF!*340.75,2)</f>
        <v>#REF!</v>
      </c>
      <c r="F273" s="28"/>
      <c r="G273" s="28"/>
      <c r="H273" s="79"/>
    </row>
    <row r="274" spans="1:8" s="27" customFormat="1" ht="37.5" x14ac:dyDescent="0.3">
      <c r="A274" s="65"/>
      <c r="B274" s="30" t="s">
        <v>100</v>
      </c>
      <c r="C274" s="29" t="e">
        <f>ROUND(#REF!*340.75,2)</f>
        <v>#REF!</v>
      </c>
      <c r="F274" s="28"/>
      <c r="G274" s="28"/>
      <c r="H274" s="79"/>
    </row>
    <row r="275" spans="1:8" s="27" customFormat="1" x14ac:dyDescent="0.3">
      <c r="A275" s="71"/>
      <c r="B275" s="48" t="s">
        <v>99</v>
      </c>
      <c r="C275" s="29" t="e">
        <f>ROUND(#REF!*340.75,2)</f>
        <v>#REF!</v>
      </c>
      <c r="F275" s="28"/>
      <c r="G275" s="28"/>
      <c r="H275" s="79"/>
    </row>
    <row r="276" spans="1:8" s="27" customFormat="1" x14ac:dyDescent="0.3">
      <c r="A276" s="65"/>
      <c r="B276" s="30" t="s">
        <v>98</v>
      </c>
      <c r="C276" s="29" t="e">
        <f>ROUND(#REF!*340.75,2)</f>
        <v>#REF!</v>
      </c>
      <c r="F276" s="28"/>
      <c r="G276" s="28"/>
      <c r="H276" s="79"/>
    </row>
    <row r="277" spans="1:8" s="27" customFormat="1" ht="56.25" x14ac:dyDescent="0.3">
      <c r="A277" s="64" t="s">
        <v>493</v>
      </c>
      <c r="B277" s="25" t="s">
        <v>97</v>
      </c>
      <c r="C277" s="29"/>
      <c r="F277" s="28"/>
      <c r="G277" s="28">
        <v>5000</v>
      </c>
      <c r="H277" s="79"/>
    </row>
    <row r="278" spans="1:8" s="27" customFormat="1" ht="37.5" x14ac:dyDescent="0.3">
      <c r="A278" s="65"/>
      <c r="B278" s="30" t="s">
        <v>96</v>
      </c>
      <c r="C278" s="29" t="e">
        <f>ROUND(#REF!*340.75,2)</f>
        <v>#REF!</v>
      </c>
      <c r="F278" s="28"/>
      <c r="G278" s="28"/>
      <c r="H278" s="79"/>
    </row>
    <row r="279" spans="1:8" s="27" customFormat="1" x14ac:dyDescent="0.3">
      <c r="A279" s="65"/>
      <c r="B279" s="30" t="s">
        <v>95</v>
      </c>
      <c r="C279" s="29" t="e">
        <f>ROUND(#REF!*340.75,2)</f>
        <v>#REF!</v>
      </c>
      <c r="F279" s="28"/>
      <c r="G279" s="28"/>
      <c r="H279" s="79"/>
    </row>
    <row r="280" spans="1:8" ht="37.5" x14ac:dyDescent="0.3">
      <c r="A280" s="64" t="s">
        <v>494</v>
      </c>
      <c r="B280" s="25" t="s">
        <v>94</v>
      </c>
      <c r="C280" s="21" t="e">
        <f>ROUND(#REF!*340.75,2)</f>
        <v>#REF!</v>
      </c>
      <c r="F280" s="9">
        <v>80000</v>
      </c>
      <c r="G280" s="9">
        <v>160000</v>
      </c>
      <c r="H280" s="78">
        <v>106000</v>
      </c>
    </row>
    <row r="281" spans="1:8" ht="37.5" x14ac:dyDescent="0.3">
      <c r="A281" s="64" t="s">
        <v>507</v>
      </c>
      <c r="B281" s="25" t="s">
        <v>94</v>
      </c>
      <c r="C281" s="21"/>
      <c r="F281" s="9">
        <v>40000</v>
      </c>
      <c r="G281" s="9"/>
      <c r="H281" s="78"/>
    </row>
    <row r="282" spans="1:8" ht="37.5" x14ac:dyDescent="0.3">
      <c r="A282" s="64" t="s">
        <v>93</v>
      </c>
      <c r="B282" s="25" t="s">
        <v>92</v>
      </c>
      <c r="C282" s="21"/>
      <c r="F282" s="9"/>
      <c r="G282" s="9"/>
      <c r="H282" s="78"/>
    </row>
    <row r="283" spans="1:8" s="27" customFormat="1" ht="15.75" customHeight="1" x14ac:dyDescent="0.3">
      <c r="A283" s="65"/>
      <c r="B283" s="30" t="s">
        <v>91</v>
      </c>
      <c r="C283" s="29" t="e">
        <f>ROUND(#REF!*340.75,2)</f>
        <v>#REF!</v>
      </c>
      <c r="F283" s="28"/>
      <c r="G283" s="28"/>
      <c r="H283" s="79"/>
    </row>
    <row r="284" spans="1:8" s="27" customFormat="1" ht="37.5" x14ac:dyDescent="0.3">
      <c r="A284" s="65"/>
      <c r="B284" s="30" t="s">
        <v>90</v>
      </c>
      <c r="C284" s="29" t="e">
        <f>ROUND(#REF!*340.75,2)</f>
        <v>#REF!</v>
      </c>
      <c r="F284" s="28"/>
      <c r="G284" s="28"/>
      <c r="H284" s="79"/>
    </row>
    <row r="285" spans="1:8" s="27" customFormat="1" x14ac:dyDescent="0.3">
      <c r="A285" s="65"/>
      <c r="B285" s="30" t="s">
        <v>89</v>
      </c>
      <c r="C285" s="29"/>
      <c r="F285" s="28"/>
      <c r="G285" s="28"/>
      <c r="H285" s="79"/>
    </row>
    <row r="286" spans="1:8" ht="27.75" customHeight="1" x14ac:dyDescent="0.3">
      <c r="A286" s="64" t="s">
        <v>495</v>
      </c>
      <c r="B286" s="25" t="s">
        <v>88</v>
      </c>
      <c r="C286" s="21" t="e">
        <f>ROUND(#REF!*340.75,2)</f>
        <v>#REF!</v>
      </c>
      <c r="F286" s="9">
        <v>300000</v>
      </c>
      <c r="G286" s="9">
        <v>450000</v>
      </c>
      <c r="H286" s="78">
        <v>189208.06</v>
      </c>
    </row>
    <row r="287" spans="1:8" s="27" customFormat="1" ht="43.5" customHeight="1" x14ac:dyDescent="0.3">
      <c r="A287" s="65"/>
      <c r="B287" s="30" t="s">
        <v>87</v>
      </c>
      <c r="C287" s="29" t="e">
        <f>ROUND(#REF!*340.75,2)</f>
        <v>#REF!</v>
      </c>
      <c r="F287" s="28"/>
      <c r="G287" s="28"/>
      <c r="H287" s="79"/>
    </row>
    <row r="288" spans="1:8" s="150" customFormat="1" x14ac:dyDescent="0.3">
      <c r="A288" s="142"/>
      <c r="B288" s="143" t="s">
        <v>86</v>
      </c>
      <c r="C288" s="155" t="e">
        <f>SUM(C275:C286,C251:C274,C245:C250)</f>
        <v>#REF!</v>
      </c>
      <c r="F288" s="154" t="s">
        <v>593</v>
      </c>
      <c r="G288" s="154" t="s">
        <v>616</v>
      </c>
      <c r="H288" s="157" t="s">
        <v>641</v>
      </c>
    </row>
    <row r="289" spans="1:26" s="12" customFormat="1" x14ac:dyDescent="0.3">
      <c r="A289" s="68"/>
      <c r="B289" s="15" t="s">
        <v>85</v>
      </c>
      <c r="C289" s="14" t="e">
        <f>SUM($243:$243+$288:$288)</f>
        <v>#REF!</v>
      </c>
      <c r="F289" s="13"/>
      <c r="G289" s="13"/>
      <c r="H289" s="86"/>
    </row>
    <row r="290" spans="1:26" s="46" customFormat="1" x14ac:dyDescent="0.3">
      <c r="A290" s="72"/>
      <c r="B290" s="47"/>
      <c r="F290" s="9"/>
      <c r="G290" s="9"/>
      <c r="H290" s="78"/>
    </row>
    <row r="291" spans="1:26" x14ac:dyDescent="0.3">
      <c r="A291" s="64" t="s">
        <v>84</v>
      </c>
      <c r="B291" s="18" t="s">
        <v>83</v>
      </c>
      <c r="C291" s="42"/>
      <c r="F291" s="9"/>
      <c r="G291" s="9"/>
      <c r="H291" s="78"/>
    </row>
    <row r="292" spans="1:26" x14ac:dyDescent="0.3">
      <c r="A292" s="64" t="s">
        <v>82</v>
      </c>
      <c r="B292" s="18" t="s">
        <v>81</v>
      </c>
      <c r="C292" s="42"/>
      <c r="F292" s="9"/>
      <c r="G292" s="9"/>
      <c r="H292" s="78"/>
    </row>
    <row r="293" spans="1:26" x14ac:dyDescent="0.3">
      <c r="A293" s="64" t="s">
        <v>80</v>
      </c>
      <c r="B293" s="18" t="s">
        <v>79</v>
      </c>
      <c r="C293" s="42"/>
      <c r="F293" s="9"/>
      <c r="G293" s="9"/>
      <c r="H293" s="78"/>
    </row>
    <row r="294" spans="1:26" x14ac:dyDescent="0.3">
      <c r="A294" s="64" t="s">
        <v>78</v>
      </c>
      <c r="B294" s="25" t="s">
        <v>76</v>
      </c>
      <c r="C294" s="42"/>
      <c r="F294" s="9">
        <v>30000</v>
      </c>
      <c r="G294" s="9">
        <v>40000</v>
      </c>
      <c r="H294" s="78">
        <v>15516.9</v>
      </c>
    </row>
    <row r="295" spans="1:26" x14ac:dyDescent="0.3">
      <c r="A295" s="64" t="s">
        <v>77</v>
      </c>
      <c r="B295" s="75" t="s">
        <v>76</v>
      </c>
      <c r="C295" s="45"/>
      <c r="D295" s="19"/>
      <c r="E295" s="19"/>
      <c r="F295" s="9"/>
      <c r="G295" s="9">
        <v>26000</v>
      </c>
      <c r="H295" s="78"/>
    </row>
    <row r="296" spans="1:26" x14ac:dyDescent="0.3">
      <c r="A296" s="64" t="s">
        <v>75</v>
      </c>
      <c r="B296" s="18" t="s">
        <v>74</v>
      </c>
      <c r="C296" s="42"/>
      <c r="F296" s="9"/>
      <c r="G296" s="9"/>
      <c r="H296" s="78"/>
    </row>
    <row r="297" spans="1:26" x14ac:dyDescent="0.3">
      <c r="A297" s="64" t="s">
        <v>73</v>
      </c>
      <c r="B297" s="25" t="s">
        <v>71</v>
      </c>
      <c r="C297" s="42"/>
      <c r="F297" s="9">
        <v>130000</v>
      </c>
      <c r="G297" s="9">
        <v>150000</v>
      </c>
      <c r="H297" s="78">
        <v>55364.04</v>
      </c>
    </row>
    <row r="298" spans="1:26" x14ac:dyDescent="0.3">
      <c r="A298" s="64" t="s">
        <v>72</v>
      </c>
      <c r="B298" s="75" t="s">
        <v>71</v>
      </c>
      <c r="C298" s="45"/>
      <c r="D298" s="19"/>
      <c r="E298" s="19"/>
      <c r="F298" s="9"/>
      <c r="G298" s="9">
        <v>81000</v>
      </c>
      <c r="H298" s="78"/>
    </row>
    <row r="299" spans="1:26" s="150" customFormat="1" x14ac:dyDescent="0.3">
      <c r="A299" s="142"/>
      <c r="B299" s="143" t="s">
        <v>70</v>
      </c>
      <c r="C299" s="156"/>
      <c r="F299" s="154" t="s">
        <v>623</v>
      </c>
      <c r="G299" s="154" t="s">
        <v>617</v>
      </c>
      <c r="H299" s="157" t="s">
        <v>642</v>
      </c>
      <c r="I299" s="158"/>
      <c r="J299" s="158"/>
      <c r="K299" s="158"/>
      <c r="L299" s="158"/>
      <c r="M299" s="158"/>
      <c r="N299" s="158"/>
      <c r="O299" s="158"/>
      <c r="P299" s="158"/>
      <c r="Q299" s="158"/>
      <c r="R299" s="158"/>
      <c r="S299" s="158"/>
      <c r="T299" s="158"/>
      <c r="U299" s="158"/>
      <c r="V299" s="158"/>
      <c r="W299" s="158"/>
      <c r="X299" s="158"/>
      <c r="Y299" s="158"/>
      <c r="Z299" s="158"/>
    </row>
    <row r="300" spans="1:26" s="35" customFormat="1" x14ac:dyDescent="0.3">
      <c r="A300" s="68"/>
      <c r="B300" s="15" t="s">
        <v>69</v>
      </c>
      <c r="C300" s="44"/>
      <c r="F300" s="36"/>
      <c r="G300" s="36"/>
      <c r="H300" s="87"/>
    </row>
    <row r="301" spans="1:26" x14ac:dyDescent="0.3">
      <c r="A301" s="64"/>
      <c r="B301" s="43"/>
      <c r="C301" s="42"/>
      <c r="F301" s="9"/>
      <c r="G301" s="9"/>
      <c r="H301" s="78"/>
    </row>
    <row r="302" spans="1:26" x14ac:dyDescent="0.3">
      <c r="A302" s="64" t="s">
        <v>68</v>
      </c>
      <c r="B302" s="18" t="s">
        <v>67</v>
      </c>
      <c r="C302" s="21"/>
      <c r="F302" s="9"/>
      <c r="G302" s="9"/>
      <c r="H302" s="78"/>
    </row>
    <row r="303" spans="1:26" x14ac:dyDescent="0.3">
      <c r="A303" s="64" t="s">
        <v>66</v>
      </c>
      <c r="B303" s="18" t="s">
        <v>65</v>
      </c>
      <c r="C303" s="21"/>
      <c r="F303" s="9"/>
      <c r="G303" s="9"/>
      <c r="H303" s="78"/>
    </row>
    <row r="304" spans="1:26" ht="37.5" x14ac:dyDescent="0.3">
      <c r="A304" s="64" t="s">
        <v>64</v>
      </c>
      <c r="B304" s="18" t="s">
        <v>63</v>
      </c>
      <c r="C304" s="21"/>
      <c r="F304" s="9"/>
      <c r="G304" s="9"/>
      <c r="H304" s="78"/>
    </row>
    <row r="305" spans="1:26" x14ac:dyDescent="0.3">
      <c r="A305" s="64" t="s">
        <v>496</v>
      </c>
      <c r="B305" s="25" t="s">
        <v>62</v>
      </c>
      <c r="C305" s="21" t="e">
        <f>ROUND(#REF!*340.75,2)</f>
        <v>#REF!</v>
      </c>
      <c r="F305" s="9">
        <v>3000</v>
      </c>
      <c r="G305" s="9">
        <v>8000</v>
      </c>
      <c r="H305" s="78"/>
    </row>
    <row r="306" spans="1:26" ht="37.5" x14ac:dyDescent="0.3">
      <c r="A306" s="64" t="s">
        <v>61</v>
      </c>
      <c r="B306" s="75" t="s">
        <v>59</v>
      </c>
      <c r="C306" s="21" t="e">
        <f>ROUND(#REF!*340.75,2)</f>
        <v>#REF!</v>
      </c>
      <c r="F306" s="9">
        <v>15000</v>
      </c>
      <c r="G306" s="9">
        <v>30000</v>
      </c>
      <c r="H306" s="78" t="s">
        <v>36</v>
      </c>
    </row>
    <row r="307" spans="1:26" ht="37.5" x14ac:dyDescent="0.3">
      <c r="A307" s="64" t="s">
        <v>60</v>
      </c>
      <c r="B307" s="75" t="s">
        <v>59</v>
      </c>
      <c r="C307" s="20"/>
      <c r="D307" s="19"/>
      <c r="E307" s="19"/>
      <c r="F307" s="9"/>
      <c r="G307" s="9">
        <v>7000</v>
      </c>
      <c r="H307" s="78">
        <v>4904.9799999999996</v>
      </c>
    </row>
    <row r="308" spans="1:26" ht="37.5" x14ac:dyDescent="0.3">
      <c r="A308" s="64" t="s">
        <v>58</v>
      </c>
      <c r="B308" s="18" t="s">
        <v>57</v>
      </c>
      <c r="C308" s="21"/>
      <c r="F308" s="9"/>
      <c r="G308" s="9"/>
      <c r="H308" s="78"/>
    </row>
    <row r="309" spans="1:26" s="4" customFormat="1" ht="56.25" x14ac:dyDescent="0.3">
      <c r="A309" s="66" t="s">
        <v>56</v>
      </c>
      <c r="B309" s="25" t="s">
        <v>54</v>
      </c>
      <c r="C309" s="41" t="e">
        <f>ROUND(#REF!*340.75,2)</f>
        <v>#REF!</v>
      </c>
      <c r="F309" s="40">
        <v>473000</v>
      </c>
      <c r="G309" s="40">
        <v>300000</v>
      </c>
      <c r="H309" s="80">
        <v>57721.17</v>
      </c>
    </row>
    <row r="310" spans="1:26" s="4" customFormat="1" ht="56.25" x14ac:dyDescent="0.3">
      <c r="A310" s="66" t="s">
        <v>55</v>
      </c>
      <c r="B310" s="75" t="s">
        <v>54</v>
      </c>
      <c r="C310" s="39"/>
      <c r="D310" s="38"/>
      <c r="E310" s="38"/>
      <c r="F310" s="40">
        <v>29000</v>
      </c>
      <c r="G310" s="40">
        <v>65000</v>
      </c>
      <c r="H310" s="80">
        <v>21361.52</v>
      </c>
    </row>
    <row r="311" spans="1:26" x14ac:dyDescent="0.3">
      <c r="A311" s="64" t="s">
        <v>53</v>
      </c>
      <c r="B311" s="25" t="s">
        <v>52</v>
      </c>
      <c r="C311" s="21" t="e">
        <f>ROUND(#REF!*340.75,2)</f>
        <v>#REF!</v>
      </c>
      <c r="F311" s="9"/>
      <c r="G311" s="9"/>
      <c r="H311" s="78"/>
    </row>
    <row r="312" spans="1:26" ht="37.5" x14ac:dyDescent="0.3">
      <c r="A312" s="64" t="s">
        <v>51</v>
      </c>
      <c r="B312" s="25" t="s">
        <v>49</v>
      </c>
      <c r="C312" s="21" t="e">
        <f>ROUND(#REF!*340.75,2)</f>
        <v>#REF!</v>
      </c>
      <c r="F312" s="9">
        <v>10000</v>
      </c>
      <c r="G312" s="9">
        <v>10000</v>
      </c>
      <c r="H312" s="78" t="s">
        <v>36</v>
      </c>
    </row>
    <row r="313" spans="1:26" ht="37.5" x14ac:dyDescent="0.3">
      <c r="A313" s="64" t="s">
        <v>50</v>
      </c>
      <c r="B313" s="75" t="s">
        <v>49</v>
      </c>
      <c r="C313" s="20"/>
      <c r="D313" s="19"/>
      <c r="E313" s="19"/>
      <c r="F313" s="9">
        <v>20000</v>
      </c>
      <c r="G313" s="9">
        <v>20000</v>
      </c>
      <c r="H313" s="78">
        <v>246.98</v>
      </c>
    </row>
    <row r="314" spans="1:26" x14ac:dyDescent="0.3">
      <c r="A314" s="64" t="s">
        <v>48</v>
      </c>
      <c r="B314" s="25" t="s">
        <v>46</v>
      </c>
      <c r="C314" s="21" t="e">
        <f>ROUND(#REF!*340.75,2)</f>
        <v>#REF!</v>
      </c>
      <c r="F314" s="9">
        <v>5000</v>
      </c>
      <c r="G314" s="9">
        <v>5000</v>
      </c>
      <c r="H314" s="78" t="s">
        <v>36</v>
      </c>
    </row>
    <row r="315" spans="1:26" x14ac:dyDescent="0.3">
      <c r="A315" s="64" t="s">
        <v>47</v>
      </c>
      <c r="B315" s="75" t="s">
        <v>46</v>
      </c>
      <c r="C315" s="20"/>
      <c r="D315" s="19"/>
      <c r="E315" s="19"/>
      <c r="F315" s="9"/>
      <c r="G315" s="9">
        <v>100</v>
      </c>
      <c r="H315" s="78">
        <v>94.55</v>
      </c>
    </row>
    <row r="316" spans="1:26" s="150" customFormat="1" x14ac:dyDescent="0.3">
      <c r="A316" s="142"/>
      <c r="B316" s="143" t="s">
        <v>45</v>
      </c>
      <c r="C316" s="149" t="e">
        <f>SUM(C305:C314)</f>
        <v>#REF!</v>
      </c>
      <c r="F316" s="154" t="s">
        <v>594</v>
      </c>
      <c r="G316" s="154" t="s">
        <v>618</v>
      </c>
      <c r="H316" s="157" t="s">
        <v>643</v>
      </c>
      <c r="I316" s="158"/>
      <c r="J316" s="158"/>
      <c r="K316" s="158"/>
      <c r="L316" s="158"/>
      <c r="M316" s="158"/>
      <c r="N316" s="158"/>
      <c r="O316" s="158"/>
      <c r="P316" s="158"/>
      <c r="Q316" s="158"/>
      <c r="R316" s="158"/>
      <c r="S316" s="158"/>
      <c r="T316" s="158"/>
      <c r="U316" s="158"/>
      <c r="V316" s="158"/>
      <c r="W316" s="158"/>
      <c r="X316" s="158"/>
      <c r="Y316" s="158"/>
      <c r="Z316" s="158"/>
    </row>
    <row r="317" spans="1:26" s="35" customFormat="1" x14ac:dyDescent="0.3">
      <c r="A317" s="68"/>
      <c r="B317" s="15" t="s">
        <v>44</v>
      </c>
      <c r="C317" s="37" t="e">
        <f>SUM(C$305:C$314)</f>
        <v>#REF!</v>
      </c>
      <c r="F317" s="36"/>
      <c r="G317" s="36"/>
      <c r="H317" s="87"/>
    </row>
    <row r="318" spans="1:26" s="12" customFormat="1" x14ac:dyDescent="0.3">
      <c r="A318" s="68" t="s">
        <v>43</v>
      </c>
      <c r="B318" s="34" t="s">
        <v>42</v>
      </c>
      <c r="C318" s="31"/>
      <c r="F318" s="13"/>
      <c r="G318" s="13"/>
      <c r="H318" s="86"/>
    </row>
    <row r="319" spans="1:26" s="12" customFormat="1" ht="37.5" x14ac:dyDescent="0.3">
      <c r="A319" s="68" t="s">
        <v>497</v>
      </c>
      <c r="B319" s="33" t="s">
        <v>37</v>
      </c>
      <c r="C319" s="31"/>
      <c r="F319" s="13">
        <v>200000</v>
      </c>
      <c r="G319" s="13"/>
      <c r="H319" s="86"/>
    </row>
    <row r="320" spans="1:26" s="12" customFormat="1" x14ac:dyDescent="0.3">
      <c r="A320" s="68"/>
      <c r="B320" s="143" t="s">
        <v>595</v>
      </c>
      <c r="C320" s="31"/>
      <c r="F320" s="154" t="s">
        <v>596</v>
      </c>
      <c r="G320" s="146" t="s">
        <v>36</v>
      </c>
      <c r="H320" s="147"/>
    </row>
    <row r="321" spans="1:8" s="12" customFormat="1" ht="56.25" x14ac:dyDescent="0.3">
      <c r="A321" s="68" t="s">
        <v>41</v>
      </c>
      <c r="B321" s="15" t="s">
        <v>40</v>
      </c>
      <c r="C321" s="31"/>
      <c r="F321" s="13"/>
      <c r="G321" s="13"/>
      <c r="H321" s="86"/>
    </row>
    <row r="322" spans="1:8" s="12" customFormat="1" x14ac:dyDescent="0.3">
      <c r="A322" s="68" t="s">
        <v>39</v>
      </c>
      <c r="B322" s="15" t="s">
        <v>38</v>
      </c>
      <c r="C322" s="31"/>
      <c r="F322" s="13"/>
      <c r="G322" s="13"/>
      <c r="H322" s="86"/>
    </row>
    <row r="323" spans="1:8" s="12" customFormat="1" ht="37.5" x14ac:dyDescent="0.3">
      <c r="A323" s="68" t="s">
        <v>498</v>
      </c>
      <c r="B323" s="32" t="s">
        <v>37</v>
      </c>
      <c r="C323" s="31"/>
      <c r="F323" s="13">
        <v>4000000</v>
      </c>
      <c r="G323" s="13"/>
      <c r="H323" s="86"/>
    </row>
    <row r="324" spans="1:8" s="12" customFormat="1" ht="37.5" x14ac:dyDescent="0.3">
      <c r="A324" s="68" t="s">
        <v>566</v>
      </c>
      <c r="B324" s="32" t="s">
        <v>37</v>
      </c>
      <c r="C324" s="31"/>
      <c r="F324" s="13" t="s">
        <v>36</v>
      </c>
      <c r="G324" s="13">
        <v>159000000</v>
      </c>
      <c r="H324" s="86">
        <v>85761785.005265996</v>
      </c>
    </row>
    <row r="325" spans="1:8" s="27" customFormat="1" ht="37.5" x14ac:dyDescent="0.3">
      <c r="A325" s="65"/>
      <c r="B325" s="30" t="s">
        <v>35</v>
      </c>
      <c r="C325" s="29"/>
      <c r="F325" s="28"/>
      <c r="G325" s="28"/>
      <c r="H325" s="79"/>
    </row>
    <row r="326" spans="1:8" s="27" customFormat="1" ht="37.5" x14ac:dyDescent="0.3">
      <c r="A326" s="65"/>
      <c r="B326" s="30" t="s">
        <v>34</v>
      </c>
      <c r="C326" s="29"/>
      <c r="F326" s="28"/>
      <c r="G326" s="28"/>
      <c r="H326" s="79"/>
    </row>
    <row r="327" spans="1:8" s="27" customFormat="1" ht="37.5" x14ac:dyDescent="0.3">
      <c r="A327" s="65"/>
      <c r="B327" s="30" t="s">
        <v>33</v>
      </c>
      <c r="C327" s="29"/>
      <c r="F327" s="28"/>
      <c r="G327" s="28"/>
      <c r="H327" s="79"/>
    </row>
    <row r="328" spans="1:8" s="150" customFormat="1" x14ac:dyDescent="0.3">
      <c r="A328" s="142"/>
      <c r="B328" s="143" t="s">
        <v>32</v>
      </c>
      <c r="C328" s="149" t="e">
        <f>SUM(#REF!)</f>
        <v>#REF!</v>
      </c>
      <c r="F328" s="154" t="s">
        <v>597</v>
      </c>
      <c r="G328" s="154" t="s">
        <v>619</v>
      </c>
      <c r="H328" s="157" t="s">
        <v>644</v>
      </c>
    </row>
    <row r="329" spans="1:8" x14ac:dyDescent="0.3">
      <c r="A329" s="63"/>
      <c r="B329" s="26"/>
      <c r="C329" s="21"/>
      <c r="F329" s="9"/>
      <c r="G329" s="9"/>
      <c r="H329" s="78"/>
    </row>
    <row r="330" spans="1:8" ht="37.5" x14ac:dyDescent="0.3">
      <c r="A330" s="64" t="s">
        <v>31</v>
      </c>
      <c r="B330" s="23" t="s">
        <v>30</v>
      </c>
      <c r="C330" s="21"/>
      <c r="F330" s="9"/>
      <c r="G330" s="9"/>
      <c r="H330" s="78"/>
    </row>
    <row r="331" spans="1:8" ht="37.5" x14ac:dyDescent="0.3">
      <c r="A331" s="64" t="s">
        <v>29</v>
      </c>
      <c r="B331" s="18" t="s">
        <v>28</v>
      </c>
      <c r="C331" s="21"/>
      <c r="F331" s="9"/>
      <c r="G331" s="9"/>
      <c r="H331" s="78"/>
    </row>
    <row r="332" spans="1:8" ht="37.5" x14ac:dyDescent="0.3">
      <c r="A332" s="64" t="s">
        <v>27</v>
      </c>
      <c r="B332" s="25" t="s">
        <v>25</v>
      </c>
      <c r="C332" s="21" t="e">
        <f>ROUND(#REF!*340.75,2)</f>
        <v>#REF!</v>
      </c>
      <c r="F332" s="9">
        <v>9000</v>
      </c>
      <c r="G332" s="9">
        <v>30000</v>
      </c>
      <c r="H332" s="78" t="s">
        <v>36</v>
      </c>
    </row>
    <row r="333" spans="1:8" ht="37.5" x14ac:dyDescent="0.3">
      <c r="A333" s="64" t="s">
        <v>26</v>
      </c>
      <c r="B333" s="75" t="s">
        <v>25</v>
      </c>
      <c r="C333" s="20"/>
      <c r="D333" s="19"/>
      <c r="E333" s="19"/>
      <c r="F333" s="9">
        <v>53100</v>
      </c>
      <c r="G333" s="9">
        <v>75000</v>
      </c>
      <c r="H333" s="78">
        <v>36045.519999999997</v>
      </c>
    </row>
    <row r="334" spans="1:8" ht="37.5" x14ac:dyDescent="0.3">
      <c r="A334" s="64" t="s">
        <v>24</v>
      </c>
      <c r="B334" s="18" t="s">
        <v>23</v>
      </c>
      <c r="C334" s="21"/>
      <c r="F334" s="9"/>
      <c r="G334" s="9"/>
      <c r="H334" s="78"/>
    </row>
    <row r="335" spans="1:8" ht="75" x14ac:dyDescent="0.3">
      <c r="A335" s="64" t="s">
        <v>22</v>
      </c>
      <c r="B335" s="25" t="s">
        <v>20</v>
      </c>
      <c r="C335" s="21" t="e">
        <f>ROUND(#REF!*340.75,2)</f>
        <v>#REF!</v>
      </c>
      <c r="F335" s="9">
        <v>5000</v>
      </c>
      <c r="G335" s="9"/>
      <c r="H335" s="78" t="s">
        <v>36</v>
      </c>
    </row>
    <row r="336" spans="1:8" ht="75" x14ac:dyDescent="0.3">
      <c r="A336" s="64" t="s">
        <v>21</v>
      </c>
      <c r="B336" s="75" t="s">
        <v>20</v>
      </c>
      <c r="C336" s="20"/>
      <c r="D336" s="19"/>
      <c r="E336" s="19"/>
      <c r="F336" s="9">
        <v>25000</v>
      </c>
      <c r="G336" s="9">
        <v>30000</v>
      </c>
      <c r="H336" s="78">
        <v>27322.62</v>
      </c>
    </row>
    <row r="337" spans="1:8" x14ac:dyDescent="0.3">
      <c r="A337" s="64" t="s">
        <v>19</v>
      </c>
      <c r="B337" s="18" t="s">
        <v>18</v>
      </c>
      <c r="C337" s="21"/>
      <c r="F337" s="9"/>
      <c r="G337" s="9"/>
      <c r="H337" s="78"/>
    </row>
    <row r="338" spans="1:8" x14ac:dyDescent="0.3">
      <c r="A338" s="64" t="s">
        <v>17</v>
      </c>
      <c r="B338" s="25" t="s">
        <v>15</v>
      </c>
      <c r="C338" s="21" t="e">
        <f>ROUND(#REF!*340.75,2)</f>
        <v>#REF!</v>
      </c>
      <c r="F338" s="9">
        <v>180000</v>
      </c>
      <c r="G338" s="9">
        <v>400000</v>
      </c>
      <c r="H338" s="78">
        <v>161817.99</v>
      </c>
    </row>
    <row r="339" spans="1:8" x14ac:dyDescent="0.3">
      <c r="A339" s="64" t="s">
        <v>16</v>
      </c>
      <c r="B339" s="75" t="s">
        <v>15</v>
      </c>
      <c r="C339" s="20"/>
      <c r="D339" s="19"/>
      <c r="E339" s="19"/>
      <c r="F339" s="9">
        <v>20000</v>
      </c>
      <c r="G339" s="9">
        <v>500000</v>
      </c>
      <c r="H339" s="78">
        <v>19192.5</v>
      </c>
    </row>
    <row r="340" spans="1:8" x14ac:dyDescent="0.3">
      <c r="A340" s="64" t="s">
        <v>14</v>
      </c>
      <c r="B340" s="25" t="s">
        <v>13</v>
      </c>
      <c r="C340" s="21" t="e">
        <f>ROUND(#REF!*340.75,2)</f>
        <v>#REF!</v>
      </c>
      <c r="F340" s="9"/>
      <c r="G340" s="9"/>
      <c r="H340" s="78"/>
    </row>
    <row r="341" spans="1:8" ht="37.5" x14ac:dyDescent="0.3">
      <c r="A341" s="64" t="s">
        <v>12</v>
      </c>
      <c r="B341" s="25" t="s">
        <v>11</v>
      </c>
      <c r="C341" s="21" t="e">
        <f>ROUND(#REF!*340.75,2)</f>
        <v>#REF!</v>
      </c>
      <c r="F341" s="9"/>
      <c r="G341" s="9"/>
      <c r="H341" s="78"/>
    </row>
    <row r="342" spans="1:8" s="150" customFormat="1" x14ac:dyDescent="0.3">
      <c r="A342" s="142"/>
      <c r="B342" s="143" t="s">
        <v>10</v>
      </c>
      <c r="C342" s="155" t="e">
        <f>SUM(C331:C341)</f>
        <v>#REF!</v>
      </c>
      <c r="F342" s="154" t="s">
        <v>598</v>
      </c>
      <c r="G342" s="154" t="s">
        <v>620</v>
      </c>
      <c r="H342" s="157" t="s">
        <v>645</v>
      </c>
    </row>
    <row r="343" spans="1:8" s="16" customFormat="1" x14ac:dyDescent="0.3">
      <c r="A343" s="64"/>
      <c r="B343" s="18"/>
      <c r="C343" s="24"/>
      <c r="F343" s="17"/>
      <c r="G343" s="17"/>
      <c r="H343" s="81"/>
    </row>
    <row r="344" spans="1:8" s="16" customFormat="1" x14ac:dyDescent="0.3">
      <c r="A344" s="64" t="s">
        <v>9</v>
      </c>
      <c r="B344" s="23" t="s">
        <v>8</v>
      </c>
      <c r="C344" s="24"/>
      <c r="F344" s="17"/>
      <c r="G344" s="17"/>
      <c r="H344" s="81"/>
    </row>
    <row r="345" spans="1:8" ht="37.5" x14ac:dyDescent="0.3">
      <c r="A345" s="64" t="s">
        <v>7</v>
      </c>
      <c r="B345" s="23" t="s">
        <v>6</v>
      </c>
      <c r="C345" s="21"/>
      <c r="F345" s="9"/>
      <c r="G345" s="9"/>
      <c r="H345" s="78"/>
    </row>
    <row r="346" spans="1:8" ht="37.5" x14ac:dyDescent="0.3">
      <c r="A346" s="64" t="s">
        <v>5</v>
      </c>
      <c r="B346" s="22" t="s">
        <v>3</v>
      </c>
      <c r="C346" s="21"/>
      <c r="F346" s="9">
        <v>200000</v>
      </c>
      <c r="G346" s="9">
        <v>990000</v>
      </c>
      <c r="H346" s="78">
        <v>432883.86</v>
      </c>
    </row>
    <row r="347" spans="1:8" ht="37.5" x14ac:dyDescent="0.3">
      <c r="A347" s="64" t="s">
        <v>4</v>
      </c>
      <c r="B347" s="77" t="s">
        <v>3</v>
      </c>
      <c r="C347" s="20"/>
      <c r="D347" s="19"/>
      <c r="E347" s="19"/>
      <c r="F347" s="9">
        <v>150</v>
      </c>
      <c r="G347" s="9">
        <v>10000</v>
      </c>
      <c r="H347" s="78">
        <v>2340.4499999999998</v>
      </c>
    </row>
    <row r="348" spans="1:8" s="150" customFormat="1" x14ac:dyDescent="0.3">
      <c r="A348" s="142"/>
      <c r="B348" s="143" t="s">
        <v>2</v>
      </c>
      <c r="C348" s="155" t="e">
        <f>SUM(#REF!)</f>
        <v>#REF!</v>
      </c>
      <c r="F348" s="154" t="s">
        <v>599</v>
      </c>
      <c r="G348" s="154" t="s">
        <v>621</v>
      </c>
      <c r="H348" s="157" t="s">
        <v>646</v>
      </c>
    </row>
    <row r="349" spans="1:8" s="12" customFormat="1" x14ac:dyDescent="0.3">
      <c r="A349" s="68"/>
      <c r="B349" s="15" t="s">
        <v>1</v>
      </c>
      <c r="C349" s="14" t="e">
        <f>SUM($342:$342+$348:$348+$328:$328)</f>
        <v>#REF!</v>
      </c>
      <c r="F349" s="13"/>
      <c r="G349" s="13"/>
      <c r="H349" s="86"/>
    </row>
    <row r="350" spans="1:8" x14ac:dyDescent="0.3">
      <c r="A350" s="69"/>
      <c r="B350" s="11"/>
      <c r="C350" s="10"/>
      <c r="F350" s="9" t="s">
        <v>36</v>
      </c>
      <c r="G350" s="9"/>
      <c r="H350" s="78" t="s">
        <v>36</v>
      </c>
    </row>
    <row r="351" spans="1:8" s="5" customFormat="1" ht="39" customHeight="1" x14ac:dyDescent="0.3">
      <c r="A351" s="73"/>
      <c r="B351" s="8" t="s">
        <v>0</v>
      </c>
      <c r="C351" s="5" t="e">
        <f>SUM($161:$161+$213:$213+$236:$236+$289:$289+$317:$317+$349:$349)</f>
        <v>#REF!</v>
      </c>
      <c r="F351" s="7">
        <f>SUM(F4:F350)</f>
        <v>26224350</v>
      </c>
      <c r="G351" s="6">
        <f>SUM(G4:G350)</f>
        <v>186743315</v>
      </c>
      <c r="H351" s="17">
        <f>SUM(H3:H349)</f>
        <v>99411668.125266001</v>
      </c>
    </row>
    <row r="352" spans="1:8" s="5" customFormat="1" ht="39" customHeight="1" x14ac:dyDescent="0.3">
      <c r="A352" s="116"/>
      <c r="B352" s="117"/>
      <c r="F352" s="118"/>
      <c r="G352" s="119"/>
      <c r="H352" s="120"/>
    </row>
  </sheetData>
  <mergeCells count="6">
    <mergeCell ref="A1:H1"/>
    <mergeCell ref="A2:A3"/>
    <mergeCell ref="B2:B3"/>
    <mergeCell ref="F2:F3"/>
    <mergeCell ref="G2:G3"/>
    <mergeCell ref="H2:H3"/>
  </mergeCells>
  <printOptions horizontalCentered="1"/>
  <pageMargins left="0.39370078740157483" right="0.47244094488188981" top="0.55118110236220474" bottom="0.64" header="0.31496062992125984" footer="0.31496062992125984"/>
  <pageSetup paperSize="9" fitToHeight="0" orientation="landscape" horizontalDpi="4294967295" verticalDpi="4294967295" r:id="rId1"/>
  <headerFooter>
    <oddHeader>&amp;C&amp;"Calibri,Italic"&amp;11Τεχνικό Επιμελητήριο Ελλάδας</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K38" sqref="K38"/>
    </sheetView>
  </sheetViews>
  <sheetFormatPr defaultRowHeight="12.75" x14ac:dyDescent="0.2"/>
  <sheetData/>
  <printOptions horizontalCentered="1" verticalCentered="1"/>
  <pageMargins left="0.70866141732283472" right="0.70866141732283472" top="0.74803149606299213" bottom="0.74803149606299213" header="0.31496062992125984" footer="0.31496062992125984"/>
  <pageSetup paperSize="9"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workbookViewId="0">
      <selection activeCell="F37" sqref="F37"/>
    </sheetView>
  </sheetViews>
  <sheetFormatPr defaultColWidth="31.7109375" defaultRowHeight="12.75" x14ac:dyDescent="0.2"/>
  <cols>
    <col min="1" max="1" width="10.140625" bestFit="1" customWidth="1"/>
    <col min="2" max="2" width="34.140625" style="206" customWidth="1"/>
    <col min="3" max="3" width="38.7109375" style="206" customWidth="1"/>
    <col min="4" max="4" width="26.28515625" style="208" customWidth="1"/>
    <col min="257" max="257" width="10.140625" bestFit="1" customWidth="1"/>
    <col min="258" max="258" width="34.140625" customWidth="1"/>
    <col min="259" max="259" width="38.7109375" customWidth="1"/>
    <col min="260" max="260" width="26.28515625" customWidth="1"/>
    <col min="513" max="513" width="10.140625" bestFit="1" customWidth="1"/>
    <col min="514" max="514" width="34.140625" customWidth="1"/>
    <col min="515" max="515" width="38.7109375" customWidth="1"/>
    <col min="516" max="516" width="26.28515625" customWidth="1"/>
    <col min="769" max="769" width="10.140625" bestFit="1" customWidth="1"/>
    <col min="770" max="770" width="34.140625" customWidth="1"/>
    <col min="771" max="771" width="38.7109375" customWidth="1"/>
    <col min="772" max="772" width="26.28515625" customWidth="1"/>
    <col min="1025" max="1025" width="10.140625" bestFit="1" customWidth="1"/>
    <col min="1026" max="1026" width="34.140625" customWidth="1"/>
    <col min="1027" max="1027" width="38.7109375" customWidth="1"/>
    <col min="1028" max="1028" width="26.28515625" customWidth="1"/>
    <col min="1281" max="1281" width="10.140625" bestFit="1" customWidth="1"/>
    <col min="1282" max="1282" width="34.140625" customWidth="1"/>
    <col min="1283" max="1283" width="38.7109375" customWidth="1"/>
    <col min="1284" max="1284" width="26.28515625" customWidth="1"/>
    <col min="1537" max="1537" width="10.140625" bestFit="1" customWidth="1"/>
    <col min="1538" max="1538" width="34.140625" customWidth="1"/>
    <col min="1539" max="1539" width="38.7109375" customWidth="1"/>
    <col min="1540" max="1540" width="26.28515625" customWidth="1"/>
    <col min="1793" max="1793" width="10.140625" bestFit="1" customWidth="1"/>
    <col min="1794" max="1794" width="34.140625" customWidth="1"/>
    <col min="1795" max="1795" width="38.7109375" customWidth="1"/>
    <col min="1796" max="1796" width="26.28515625" customWidth="1"/>
    <col min="2049" max="2049" width="10.140625" bestFit="1" customWidth="1"/>
    <col min="2050" max="2050" width="34.140625" customWidth="1"/>
    <col min="2051" max="2051" width="38.7109375" customWidth="1"/>
    <col min="2052" max="2052" width="26.28515625" customWidth="1"/>
    <col min="2305" max="2305" width="10.140625" bestFit="1" customWidth="1"/>
    <col min="2306" max="2306" width="34.140625" customWidth="1"/>
    <col min="2307" max="2307" width="38.7109375" customWidth="1"/>
    <col min="2308" max="2308" width="26.28515625" customWidth="1"/>
    <col min="2561" max="2561" width="10.140625" bestFit="1" customWidth="1"/>
    <col min="2562" max="2562" width="34.140625" customWidth="1"/>
    <col min="2563" max="2563" width="38.7109375" customWidth="1"/>
    <col min="2564" max="2564" width="26.28515625" customWidth="1"/>
    <col min="2817" max="2817" width="10.140625" bestFit="1" customWidth="1"/>
    <col min="2818" max="2818" width="34.140625" customWidth="1"/>
    <col min="2819" max="2819" width="38.7109375" customWidth="1"/>
    <col min="2820" max="2820" width="26.28515625" customWidth="1"/>
    <col min="3073" max="3073" width="10.140625" bestFit="1" customWidth="1"/>
    <col min="3074" max="3074" width="34.140625" customWidth="1"/>
    <col min="3075" max="3075" width="38.7109375" customWidth="1"/>
    <col min="3076" max="3076" width="26.28515625" customWidth="1"/>
    <col min="3329" max="3329" width="10.140625" bestFit="1" customWidth="1"/>
    <col min="3330" max="3330" width="34.140625" customWidth="1"/>
    <col min="3331" max="3331" width="38.7109375" customWidth="1"/>
    <col min="3332" max="3332" width="26.28515625" customWidth="1"/>
    <col min="3585" max="3585" width="10.140625" bestFit="1" customWidth="1"/>
    <col min="3586" max="3586" width="34.140625" customWidth="1"/>
    <col min="3587" max="3587" width="38.7109375" customWidth="1"/>
    <col min="3588" max="3588" width="26.28515625" customWidth="1"/>
    <col min="3841" max="3841" width="10.140625" bestFit="1" customWidth="1"/>
    <col min="3842" max="3842" width="34.140625" customWidth="1"/>
    <col min="3843" max="3843" width="38.7109375" customWidth="1"/>
    <col min="3844" max="3844" width="26.28515625" customWidth="1"/>
    <col min="4097" max="4097" width="10.140625" bestFit="1" customWidth="1"/>
    <col min="4098" max="4098" width="34.140625" customWidth="1"/>
    <col min="4099" max="4099" width="38.7109375" customWidth="1"/>
    <col min="4100" max="4100" width="26.28515625" customWidth="1"/>
    <col min="4353" max="4353" width="10.140625" bestFit="1" customWidth="1"/>
    <col min="4354" max="4354" width="34.140625" customWidth="1"/>
    <col min="4355" max="4355" width="38.7109375" customWidth="1"/>
    <col min="4356" max="4356" width="26.28515625" customWidth="1"/>
    <col min="4609" max="4609" width="10.140625" bestFit="1" customWidth="1"/>
    <col min="4610" max="4610" width="34.140625" customWidth="1"/>
    <col min="4611" max="4611" width="38.7109375" customWidth="1"/>
    <col min="4612" max="4612" width="26.28515625" customWidth="1"/>
    <col min="4865" max="4865" width="10.140625" bestFit="1" customWidth="1"/>
    <col min="4866" max="4866" width="34.140625" customWidth="1"/>
    <col min="4867" max="4867" width="38.7109375" customWidth="1"/>
    <col min="4868" max="4868" width="26.28515625" customWidth="1"/>
    <col min="5121" max="5121" width="10.140625" bestFit="1" customWidth="1"/>
    <col min="5122" max="5122" width="34.140625" customWidth="1"/>
    <col min="5123" max="5123" width="38.7109375" customWidth="1"/>
    <col min="5124" max="5124" width="26.28515625" customWidth="1"/>
    <col min="5377" max="5377" width="10.140625" bestFit="1" customWidth="1"/>
    <col min="5378" max="5378" width="34.140625" customWidth="1"/>
    <col min="5379" max="5379" width="38.7109375" customWidth="1"/>
    <col min="5380" max="5380" width="26.28515625" customWidth="1"/>
    <col min="5633" max="5633" width="10.140625" bestFit="1" customWidth="1"/>
    <col min="5634" max="5634" width="34.140625" customWidth="1"/>
    <col min="5635" max="5635" width="38.7109375" customWidth="1"/>
    <col min="5636" max="5636" width="26.28515625" customWidth="1"/>
    <col min="5889" max="5889" width="10.140625" bestFit="1" customWidth="1"/>
    <col min="5890" max="5890" width="34.140625" customWidth="1"/>
    <col min="5891" max="5891" width="38.7109375" customWidth="1"/>
    <col min="5892" max="5892" width="26.28515625" customWidth="1"/>
    <col min="6145" max="6145" width="10.140625" bestFit="1" customWidth="1"/>
    <col min="6146" max="6146" width="34.140625" customWidth="1"/>
    <col min="6147" max="6147" width="38.7109375" customWidth="1"/>
    <col min="6148" max="6148" width="26.28515625" customWidth="1"/>
    <col min="6401" max="6401" width="10.140625" bestFit="1" customWidth="1"/>
    <col min="6402" max="6402" width="34.140625" customWidth="1"/>
    <col min="6403" max="6403" width="38.7109375" customWidth="1"/>
    <col min="6404" max="6404" width="26.28515625" customWidth="1"/>
    <col min="6657" max="6657" width="10.140625" bestFit="1" customWidth="1"/>
    <col min="6658" max="6658" width="34.140625" customWidth="1"/>
    <col min="6659" max="6659" width="38.7109375" customWidth="1"/>
    <col min="6660" max="6660" width="26.28515625" customWidth="1"/>
    <col min="6913" max="6913" width="10.140625" bestFit="1" customWidth="1"/>
    <col min="6914" max="6914" width="34.140625" customWidth="1"/>
    <col min="6915" max="6915" width="38.7109375" customWidth="1"/>
    <col min="6916" max="6916" width="26.28515625" customWidth="1"/>
    <col min="7169" max="7169" width="10.140625" bestFit="1" customWidth="1"/>
    <col min="7170" max="7170" width="34.140625" customWidth="1"/>
    <col min="7171" max="7171" width="38.7109375" customWidth="1"/>
    <col min="7172" max="7172" width="26.28515625" customWidth="1"/>
    <col min="7425" max="7425" width="10.140625" bestFit="1" customWidth="1"/>
    <col min="7426" max="7426" width="34.140625" customWidth="1"/>
    <col min="7427" max="7427" width="38.7109375" customWidth="1"/>
    <col min="7428" max="7428" width="26.28515625" customWidth="1"/>
    <col min="7681" max="7681" width="10.140625" bestFit="1" customWidth="1"/>
    <col min="7682" max="7682" width="34.140625" customWidth="1"/>
    <col min="7683" max="7683" width="38.7109375" customWidth="1"/>
    <col min="7684" max="7684" width="26.28515625" customWidth="1"/>
    <col min="7937" max="7937" width="10.140625" bestFit="1" customWidth="1"/>
    <col min="7938" max="7938" width="34.140625" customWidth="1"/>
    <col min="7939" max="7939" width="38.7109375" customWidth="1"/>
    <col min="7940" max="7940" width="26.28515625" customWidth="1"/>
    <col min="8193" max="8193" width="10.140625" bestFit="1" customWidth="1"/>
    <col min="8194" max="8194" width="34.140625" customWidth="1"/>
    <col min="8195" max="8195" width="38.7109375" customWidth="1"/>
    <col min="8196" max="8196" width="26.28515625" customWidth="1"/>
    <col min="8449" max="8449" width="10.140625" bestFit="1" customWidth="1"/>
    <col min="8450" max="8450" width="34.140625" customWidth="1"/>
    <col min="8451" max="8451" width="38.7109375" customWidth="1"/>
    <col min="8452" max="8452" width="26.28515625" customWidth="1"/>
    <col min="8705" max="8705" width="10.140625" bestFit="1" customWidth="1"/>
    <col min="8706" max="8706" width="34.140625" customWidth="1"/>
    <col min="8707" max="8707" width="38.7109375" customWidth="1"/>
    <col min="8708" max="8708" width="26.28515625" customWidth="1"/>
    <col min="8961" max="8961" width="10.140625" bestFit="1" customWidth="1"/>
    <col min="8962" max="8962" width="34.140625" customWidth="1"/>
    <col min="8963" max="8963" width="38.7109375" customWidth="1"/>
    <col min="8964" max="8964" width="26.28515625" customWidth="1"/>
    <col min="9217" max="9217" width="10.140625" bestFit="1" customWidth="1"/>
    <col min="9218" max="9218" width="34.140625" customWidth="1"/>
    <col min="9219" max="9219" width="38.7109375" customWidth="1"/>
    <col min="9220" max="9220" width="26.28515625" customWidth="1"/>
    <col min="9473" max="9473" width="10.140625" bestFit="1" customWidth="1"/>
    <col min="9474" max="9474" width="34.140625" customWidth="1"/>
    <col min="9475" max="9475" width="38.7109375" customWidth="1"/>
    <col min="9476" max="9476" width="26.28515625" customWidth="1"/>
    <col min="9729" max="9729" width="10.140625" bestFit="1" customWidth="1"/>
    <col min="9730" max="9730" width="34.140625" customWidth="1"/>
    <col min="9731" max="9731" width="38.7109375" customWidth="1"/>
    <col min="9732" max="9732" width="26.28515625" customWidth="1"/>
    <col min="9985" max="9985" width="10.140625" bestFit="1" customWidth="1"/>
    <col min="9986" max="9986" width="34.140625" customWidth="1"/>
    <col min="9987" max="9987" width="38.7109375" customWidth="1"/>
    <col min="9988" max="9988" width="26.28515625" customWidth="1"/>
    <col min="10241" max="10241" width="10.140625" bestFit="1" customWidth="1"/>
    <col min="10242" max="10242" width="34.140625" customWidth="1"/>
    <col min="10243" max="10243" width="38.7109375" customWidth="1"/>
    <col min="10244" max="10244" width="26.28515625" customWidth="1"/>
    <col min="10497" max="10497" width="10.140625" bestFit="1" customWidth="1"/>
    <col min="10498" max="10498" width="34.140625" customWidth="1"/>
    <col min="10499" max="10499" width="38.7109375" customWidth="1"/>
    <col min="10500" max="10500" width="26.28515625" customWidth="1"/>
    <col min="10753" max="10753" width="10.140625" bestFit="1" customWidth="1"/>
    <col min="10754" max="10754" width="34.140625" customWidth="1"/>
    <col min="10755" max="10755" width="38.7109375" customWidth="1"/>
    <col min="10756" max="10756" width="26.28515625" customWidth="1"/>
    <col min="11009" max="11009" width="10.140625" bestFit="1" customWidth="1"/>
    <col min="11010" max="11010" width="34.140625" customWidth="1"/>
    <col min="11011" max="11011" width="38.7109375" customWidth="1"/>
    <col min="11012" max="11012" width="26.28515625" customWidth="1"/>
    <col min="11265" max="11265" width="10.140625" bestFit="1" customWidth="1"/>
    <col min="11266" max="11266" width="34.140625" customWidth="1"/>
    <col min="11267" max="11267" width="38.7109375" customWidth="1"/>
    <col min="11268" max="11268" width="26.28515625" customWidth="1"/>
    <col min="11521" max="11521" width="10.140625" bestFit="1" customWidth="1"/>
    <col min="11522" max="11522" width="34.140625" customWidth="1"/>
    <col min="11523" max="11523" width="38.7109375" customWidth="1"/>
    <col min="11524" max="11524" width="26.28515625" customWidth="1"/>
    <col min="11777" max="11777" width="10.140625" bestFit="1" customWidth="1"/>
    <col min="11778" max="11778" width="34.140625" customWidth="1"/>
    <col min="11779" max="11779" width="38.7109375" customWidth="1"/>
    <col min="11780" max="11780" width="26.28515625" customWidth="1"/>
    <col min="12033" max="12033" width="10.140625" bestFit="1" customWidth="1"/>
    <col min="12034" max="12034" width="34.140625" customWidth="1"/>
    <col min="12035" max="12035" width="38.7109375" customWidth="1"/>
    <col min="12036" max="12036" width="26.28515625" customWidth="1"/>
    <col min="12289" max="12289" width="10.140625" bestFit="1" customWidth="1"/>
    <col min="12290" max="12290" width="34.140625" customWidth="1"/>
    <col min="12291" max="12291" width="38.7109375" customWidth="1"/>
    <col min="12292" max="12292" width="26.28515625" customWidth="1"/>
    <col min="12545" max="12545" width="10.140625" bestFit="1" customWidth="1"/>
    <col min="12546" max="12546" width="34.140625" customWidth="1"/>
    <col min="12547" max="12547" width="38.7109375" customWidth="1"/>
    <col min="12548" max="12548" width="26.28515625" customWidth="1"/>
    <col min="12801" max="12801" width="10.140625" bestFit="1" customWidth="1"/>
    <col min="12802" max="12802" width="34.140625" customWidth="1"/>
    <col min="12803" max="12803" width="38.7109375" customWidth="1"/>
    <col min="12804" max="12804" width="26.28515625" customWidth="1"/>
    <col min="13057" max="13057" width="10.140625" bestFit="1" customWidth="1"/>
    <col min="13058" max="13058" width="34.140625" customWidth="1"/>
    <col min="13059" max="13059" width="38.7109375" customWidth="1"/>
    <col min="13060" max="13060" width="26.28515625" customWidth="1"/>
    <col min="13313" max="13313" width="10.140625" bestFit="1" customWidth="1"/>
    <col min="13314" max="13314" width="34.140625" customWidth="1"/>
    <col min="13315" max="13315" width="38.7109375" customWidth="1"/>
    <col min="13316" max="13316" width="26.28515625" customWidth="1"/>
    <col min="13569" max="13569" width="10.140625" bestFit="1" customWidth="1"/>
    <col min="13570" max="13570" width="34.140625" customWidth="1"/>
    <col min="13571" max="13571" width="38.7109375" customWidth="1"/>
    <col min="13572" max="13572" width="26.28515625" customWidth="1"/>
    <col min="13825" max="13825" width="10.140625" bestFit="1" customWidth="1"/>
    <col min="13826" max="13826" width="34.140625" customWidth="1"/>
    <col min="13827" max="13827" width="38.7109375" customWidth="1"/>
    <col min="13828" max="13828" width="26.28515625" customWidth="1"/>
    <col min="14081" max="14081" width="10.140625" bestFit="1" customWidth="1"/>
    <col min="14082" max="14082" width="34.140625" customWidth="1"/>
    <col min="14083" max="14083" width="38.7109375" customWidth="1"/>
    <col min="14084" max="14084" width="26.28515625" customWidth="1"/>
    <col min="14337" max="14337" width="10.140625" bestFit="1" customWidth="1"/>
    <col min="14338" max="14338" width="34.140625" customWidth="1"/>
    <col min="14339" max="14339" width="38.7109375" customWidth="1"/>
    <col min="14340" max="14340" width="26.28515625" customWidth="1"/>
    <col min="14593" max="14593" width="10.140625" bestFit="1" customWidth="1"/>
    <col min="14594" max="14594" width="34.140625" customWidth="1"/>
    <col min="14595" max="14595" width="38.7109375" customWidth="1"/>
    <col min="14596" max="14596" width="26.28515625" customWidth="1"/>
    <col min="14849" max="14849" width="10.140625" bestFit="1" customWidth="1"/>
    <col min="14850" max="14850" width="34.140625" customWidth="1"/>
    <col min="14851" max="14851" width="38.7109375" customWidth="1"/>
    <col min="14852" max="14852" width="26.28515625" customWidth="1"/>
    <col min="15105" max="15105" width="10.140625" bestFit="1" customWidth="1"/>
    <col min="15106" max="15106" width="34.140625" customWidth="1"/>
    <col min="15107" max="15107" width="38.7109375" customWidth="1"/>
    <col min="15108" max="15108" width="26.28515625" customWidth="1"/>
    <col min="15361" max="15361" width="10.140625" bestFit="1" customWidth="1"/>
    <col min="15362" max="15362" width="34.140625" customWidth="1"/>
    <col min="15363" max="15363" width="38.7109375" customWidth="1"/>
    <col min="15364" max="15364" width="26.28515625" customWidth="1"/>
    <col min="15617" max="15617" width="10.140625" bestFit="1" customWidth="1"/>
    <col min="15618" max="15618" width="34.140625" customWidth="1"/>
    <col min="15619" max="15619" width="38.7109375" customWidth="1"/>
    <col min="15620" max="15620" width="26.28515625" customWidth="1"/>
    <col min="15873" max="15873" width="10.140625" bestFit="1" customWidth="1"/>
    <col min="15874" max="15874" width="34.140625" customWidth="1"/>
    <col min="15875" max="15875" width="38.7109375" customWidth="1"/>
    <col min="15876" max="15876" width="26.28515625" customWidth="1"/>
    <col min="16129" max="16129" width="10.140625" bestFit="1" customWidth="1"/>
    <col min="16130" max="16130" width="34.140625" customWidth="1"/>
    <col min="16131" max="16131" width="38.7109375" customWidth="1"/>
    <col min="16132" max="16132" width="26.28515625" customWidth="1"/>
  </cols>
  <sheetData>
    <row r="1" spans="1:4" x14ac:dyDescent="0.2">
      <c r="A1" s="205" t="s">
        <v>573</v>
      </c>
      <c r="C1" s="207"/>
    </row>
    <row r="2" spans="1:4" x14ac:dyDescent="0.2">
      <c r="A2" s="209" t="s">
        <v>510</v>
      </c>
      <c r="B2" s="210" t="s">
        <v>511</v>
      </c>
      <c r="C2" s="210" t="s">
        <v>723</v>
      </c>
      <c r="D2" s="211" t="s">
        <v>724</v>
      </c>
    </row>
    <row r="3" spans="1:4" ht="51" x14ac:dyDescent="0.2">
      <c r="A3" s="212">
        <v>1199</v>
      </c>
      <c r="B3" s="213" t="s">
        <v>515</v>
      </c>
      <c r="C3" s="214" t="s">
        <v>725</v>
      </c>
      <c r="D3" s="215">
        <v>6000</v>
      </c>
    </row>
    <row r="4" spans="1:4" ht="38.25" x14ac:dyDescent="0.2">
      <c r="A4" s="212">
        <v>1299</v>
      </c>
      <c r="B4" s="213" t="s">
        <v>516</v>
      </c>
      <c r="C4" s="214" t="s">
        <v>726</v>
      </c>
      <c r="D4" s="215">
        <v>250000</v>
      </c>
    </row>
    <row r="5" spans="1:4" ht="38.25" x14ac:dyDescent="0.2">
      <c r="A5" s="212">
        <v>3295</v>
      </c>
      <c r="B5" s="213" t="s">
        <v>517</v>
      </c>
      <c r="C5" s="214" t="s">
        <v>727</v>
      </c>
      <c r="D5" s="215">
        <v>25000</v>
      </c>
    </row>
    <row r="6" spans="1:4" ht="25.5" x14ac:dyDescent="0.2">
      <c r="A6" s="212">
        <v>3299</v>
      </c>
      <c r="B6" s="213" t="s">
        <v>728</v>
      </c>
      <c r="C6" s="214" t="s">
        <v>729</v>
      </c>
      <c r="D6" s="215">
        <v>2000</v>
      </c>
    </row>
    <row r="7" spans="1:4" ht="63.75" x14ac:dyDescent="0.2">
      <c r="A7" s="212">
        <v>3331</v>
      </c>
      <c r="B7" s="213" t="s">
        <v>519</v>
      </c>
      <c r="C7" s="213" t="s">
        <v>730</v>
      </c>
      <c r="D7" s="215">
        <v>5000</v>
      </c>
    </row>
    <row r="8" spans="1:4" ht="63.75" x14ac:dyDescent="0.2">
      <c r="A8" s="212">
        <v>3391</v>
      </c>
      <c r="B8" s="213" t="s">
        <v>520</v>
      </c>
      <c r="C8" s="213" t="s">
        <v>731</v>
      </c>
      <c r="D8" s="215">
        <v>2000</v>
      </c>
    </row>
    <row r="9" spans="1:4" ht="25.5" x14ac:dyDescent="0.2">
      <c r="A9" s="212">
        <v>3412</v>
      </c>
      <c r="B9" s="213" t="s">
        <v>521</v>
      </c>
      <c r="C9" s="214" t="s">
        <v>732</v>
      </c>
      <c r="D9" s="215">
        <v>160000</v>
      </c>
    </row>
    <row r="10" spans="1:4" ht="25.5" x14ac:dyDescent="0.2">
      <c r="A10" s="212">
        <v>3419</v>
      </c>
      <c r="B10" s="213" t="s">
        <v>522</v>
      </c>
      <c r="C10" s="213" t="s">
        <v>522</v>
      </c>
      <c r="D10" s="215">
        <v>30000</v>
      </c>
    </row>
    <row r="11" spans="1:4" x14ac:dyDescent="0.2">
      <c r="A11" s="212">
        <v>3511</v>
      </c>
      <c r="B11" s="213" t="s">
        <v>733</v>
      </c>
      <c r="C11" s="213" t="s">
        <v>733</v>
      </c>
      <c r="D11" s="215">
        <v>20000</v>
      </c>
    </row>
    <row r="12" spans="1:4" x14ac:dyDescent="0.2">
      <c r="A12" s="212">
        <v>3917</v>
      </c>
      <c r="B12" s="213" t="s">
        <v>524</v>
      </c>
      <c r="C12" s="213" t="s">
        <v>524</v>
      </c>
      <c r="D12" s="215">
        <v>10000</v>
      </c>
    </row>
    <row r="13" spans="1:4" ht="38.25" x14ac:dyDescent="0.2">
      <c r="A13" s="212">
        <v>3918</v>
      </c>
      <c r="B13" s="213" t="s">
        <v>734</v>
      </c>
      <c r="C13" s="214" t="s">
        <v>734</v>
      </c>
      <c r="D13" s="215">
        <v>190000</v>
      </c>
    </row>
    <row r="14" spans="1:4" ht="51" x14ac:dyDescent="0.2">
      <c r="A14" s="212">
        <v>3919</v>
      </c>
      <c r="B14" s="213" t="s">
        <v>735</v>
      </c>
      <c r="C14" s="214" t="s">
        <v>736</v>
      </c>
      <c r="D14" s="215">
        <v>900000</v>
      </c>
    </row>
    <row r="15" spans="1:4" ht="102" x14ac:dyDescent="0.2">
      <c r="A15" s="212">
        <v>4222</v>
      </c>
      <c r="B15" s="213" t="s">
        <v>528</v>
      </c>
      <c r="C15" s="216" t="s">
        <v>737</v>
      </c>
      <c r="D15" s="215">
        <v>200000</v>
      </c>
    </row>
    <row r="16" spans="1:4" ht="51" x14ac:dyDescent="0.2">
      <c r="A16" s="212">
        <v>4229</v>
      </c>
      <c r="B16" s="213" t="s">
        <v>529</v>
      </c>
      <c r="C16" s="213" t="s">
        <v>738</v>
      </c>
      <c r="D16" s="215">
        <v>4000</v>
      </c>
    </row>
    <row r="17" spans="1:4" x14ac:dyDescent="0.2">
      <c r="A17" s="212">
        <v>5111</v>
      </c>
      <c r="B17" s="213" t="s">
        <v>530</v>
      </c>
      <c r="C17" s="213" t="s">
        <v>530</v>
      </c>
      <c r="D17" s="215">
        <v>200</v>
      </c>
    </row>
    <row r="18" spans="1:4" ht="25.5" x14ac:dyDescent="0.2">
      <c r="A18" s="212">
        <v>5112</v>
      </c>
      <c r="B18" s="213" t="s">
        <v>531</v>
      </c>
      <c r="C18" s="213" t="s">
        <v>531</v>
      </c>
      <c r="D18" s="215">
        <v>50</v>
      </c>
    </row>
    <row r="19" spans="1:4" ht="25.5" x14ac:dyDescent="0.2">
      <c r="A19" s="212">
        <v>5113</v>
      </c>
      <c r="B19" s="213" t="s">
        <v>739</v>
      </c>
      <c r="C19" s="213" t="s">
        <v>739</v>
      </c>
      <c r="D19" s="215">
        <v>1500</v>
      </c>
    </row>
    <row r="20" spans="1:4" ht="38.25" x14ac:dyDescent="0.2">
      <c r="A20" s="212">
        <v>5119</v>
      </c>
      <c r="B20" s="213" t="s">
        <v>533</v>
      </c>
      <c r="C20" s="213" t="s">
        <v>740</v>
      </c>
      <c r="D20" s="215">
        <v>10000</v>
      </c>
    </row>
    <row r="21" spans="1:4" x14ac:dyDescent="0.2">
      <c r="A21" s="212">
        <v>5211</v>
      </c>
      <c r="B21" s="213" t="s">
        <v>534</v>
      </c>
      <c r="C21" s="213" t="s">
        <v>534</v>
      </c>
      <c r="D21" s="215">
        <v>5000</v>
      </c>
    </row>
    <row r="22" spans="1:4" x14ac:dyDescent="0.2">
      <c r="A22" s="212">
        <v>5221</v>
      </c>
      <c r="B22" s="213" t="s">
        <v>535</v>
      </c>
      <c r="C22" s="213" t="s">
        <v>535</v>
      </c>
      <c r="D22" s="215">
        <v>1300</v>
      </c>
    </row>
    <row r="23" spans="1:4" x14ac:dyDescent="0.2">
      <c r="A23" s="212">
        <v>5241</v>
      </c>
      <c r="B23" s="213" t="s">
        <v>536</v>
      </c>
      <c r="C23" s="213" t="s">
        <v>536</v>
      </c>
      <c r="D23" s="215">
        <v>1283000</v>
      </c>
    </row>
    <row r="24" spans="1:4" x14ac:dyDescent="0.2">
      <c r="A24" s="212">
        <v>5243</v>
      </c>
      <c r="B24" s="213" t="s">
        <v>537</v>
      </c>
      <c r="C24" s="213" t="s">
        <v>537</v>
      </c>
      <c r="D24" s="215">
        <v>1300000</v>
      </c>
    </row>
    <row r="25" spans="1:4" ht="25.5" x14ac:dyDescent="0.2">
      <c r="A25" s="212">
        <v>5249</v>
      </c>
      <c r="B25" s="213" t="s">
        <v>538</v>
      </c>
      <c r="C25" s="213" t="s">
        <v>741</v>
      </c>
      <c r="D25" s="215">
        <v>100000</v>
      </c>
    </row>
    <row r="26" spans="1:4" x14ac:dyDescent="0.2">
      <c r="A26" s="212">
        <v>5252</v>
      </c>
      <c r="B26" s="213" t="s">
        <v>742</v>
      </c>
      <c r="C26" s="213" t="s">
        <v>742</v>
      </c>
      <c r="D26" s="215">
        <v>70000</v>
      </c>
    </row>
    <row r="27" spans="1:4" ht="25.5" x14ac:dyDescent="0.2">
      <c r="A27" s="212">
        <v>5259</v>
      </c>
      <c r="B27" s="213" t="s">
        <v>540</v>
      </c>
      <c r="C27" s="213" t="s">
        <v>540</v>
      </c>
      <c r="D27" s="215">
        <v>55000</v>
      </c>
    </row>
    <row r="28" spans="1:4" ht="204" x14ac:dyDescent="0.2">
      <c r="A28" s="212">
        <v>5291</v>
      </c>
      <c r="B28" s="213" t="s">
        <v>542</v>
      </c>
      <c r="C28" s="216" t="s">
        <v>743</v>
      </c>
      <c r="D28" s="215">
        <v>1250000</v>
      </c>
    </row>
    <row r="29" spans="1:4" ht="89.25" x14ac:dyDescent="0.2">
      <c r="A29" s="212">
        <v>5294</v>
      </c>
      <c r="B29" s="213" t="s">
        <v>544</v>
      </c>
      <c r="C29" s="213" t="s">
        <v>744</v>
      </c>
      <c r="D29" s="215">
        <v>120000</v>
      </c>
    </row>
    <row r="30" spans="1:4" ht="51" x14ac:dyDescent="0.2">
      <c r="A30" s="212">
        <v>5297</v>
      </c>
      <c r="B30" s="213" t="s">
        <v>545</v>
      </c>
      <c r="C30" s="216" t="s">
        <v>745</v>
      </c>
      <c r="D30" s="215">
        <v>300000</v>
      </c>
    </row>
    <row r="31" spans="1:4" x14ac:dyDescent="0.2">
      <c r="A31" s="212">
        <v>5411</v>
      </c>
      <c r="B31" s="213" t="s">
        <v>546</v>
      </c>
      <c r="C31" s="217" t="s">
        <v>546</v>
      </c>
      <c r="D31" s="215">
        <v>300</v>
      </c>
    </row>
    <row r="32" spans="1:4" ht="38.25" x14ac:dyDescent="0.2">
      <c r="A32" s="212">
        <v>5521</v>
      </c>
      <c r="B32" s="213" t="s">
        <v>547</v>
      </c>
      <c r="C32" s="213" t="s">
        <v>746</v>
      </c>
      <c r="D32" s="215">
        <v>10000</v>
      </c>
    </row>
    <row r="33" spans="1:4" ht="25.5" x14ac:dyDescent="0.2">
      <c r="A33" s="212">
        <v>5529</v>
      </c>
      <c r="B33" s="213" t="s">
        <v>548</v>
      </c>
      <c r="C33" s="213" t="s">
        <v>747</v>
      </c>
      <c r="D33" s="215">
        <v>11000</v>
      </c>
    </row>
    <row r="34" spans="1:4" ht="51" x14ac:dyDescent="0.2">
      <c r="A34" s="212">
        <v>5681</v>
      </c>
      <c r="B34" s="213" t="s">
        <v>549</v>
      </c>
      <c r="C34" s="213" t="s">
        <v>748</v>
      </c>
      <c r="D34" s="215">
        <v>4452000</v>
      </c>
    </row>
    <row r="35" spans="1:4" ht="76.5" x14ac:dyDescent="0.2">
      <c r="A35" s="212">
        <v>5685</v>
      </c>
      <c r="B35" s="213" t="s">
        <v>550</v>
      </c>
      <c r="C35" s="213" t="s">
        <v>749</v>
      </c>
      <c r="D35" s="215">
        <v>150000</v>
      </c>
    </row>
    <row r="36" spans="1:4" ht="25.5" x14ac:dyDescent="0.2">
      <c r="A36" s="212">
        <v>5689</v>
      </c>
      <c r="B36" s="213" t="s">
        <v>552</v>
      </c>
      <c r="C36" s="213" t="s">
        <v>552</v>
      </c>
      <c r="D36" s="215">
        <v>6881000</v>
      </c>
    </row>
    <row r="37" spans="1:4" ht="76.5" x14ac:dyDescent="0.2">
      <c r="A37" s="212">
        <v>8669</v>
      </c>
      <c r="B37" s="213" t="s">
        <v>750</v>
      </c>
      <c r="C37" s="213" t="s">
        <v>751</v>
      </c>
      <c r="D37" s="215">
        <v>4400000</v>
      </c>
    </row>
    <row r="38" spans="1:4" ht="38.25" x14ac:dyDescent="0.2">
      <c r="A38" s="212">
        <v>9379</v>
      </c>
      <c r="B38" s="214" t="s">
        <v>752</v>
      </c>
      <c r="C38" s="213" t="s">
        <v>554</v>
      </c>
      <c r="D38" s="215">
        <v>4000000</v>
      </c>
    </row>
    <row r="39" spans="1:4" ht="38.25" x14ac:dyDescent="0.2">
      <c r="A39" s="212">
        <v>9919</v>
      </c>
      <c r="B39" s="214" t="s">
        <v>753</v>
      </c>
      <c r="C39" s="214" t="s">
        <v>754</v>
      </c>
      <c r="D39" s="215">
        <v>20000</v>
      </c>
    </row>
    <row r="40" spans="1:4" x14ac:dyDescent="0.2">
      <c r="C40" s="210" t="s">
        <v>755</v>
      </c>
      <c r="D40" s="211">
        <f>SUM(D3:D39)</f>
        <v>26224350</v>
      </c>
    </row>
    <row r="42" spans="1:4" x14ac:dyDescent="0.2">
      <c r="A42" s="218"/>
    </row>
    <row r="43" spans="1:4" x14ac:dyDescent="0.2">
      <c r="A43" s="205" t="s">
        <v>572</v>
      </c>
      <c r="B43" s="219"/>
      <c r="C43" s="219"/>
      <c r="D43" s="220"/>
    </row>
    <row r="44" spans="1:4" x14ac:dyDescent="0.2">
      <c r="A44" s="209" t="s">
        <v>510</v>
      </c>
      <c r="B44" s="210" t="s">
        <v>511</v>
      </c>
      <c r="C44" s="210" t="s">
        <v>723</v>
      </c>
      <c r="D44" s="211" t="s">
        <v>724</v>
      </c>
    </row>
    <row r="45" spans="1:4" ht="51" x14ac:dyDescent="0.2">
      <c r="A45" s="212" t="s">
        <v>500</v>
      </c>
      <c r="B45" s="213" t="s">
        <v>452</v>
      </c>
      <c r="C45" s="213" t="s">
        <v>756</v>
      </c>
      <c r="D45" s="215">
        <v>1950000</v>
      </c>
    </row>
    <row r="46" spans="1:4" ht="51" x14ac:dyDescent="0.2">
      <c r="A46" s="212" t="s">
        <v>499</v>
      </c>
      <c r="B46" s="213" t="s">
        <v>757</v>
      </c>
      <c r="C46" s="213" t="s">
        <v>756</v>
      </c>
      <c r="D46" s="215">
        <v>20000</v>
      </c>
    </row>
    <row r="47" spans="1:4" ht="63.75" x14ac:dyDescent="0.2">
      <c r="A47" s="212" t="s">
        <v>501</v>
      </c>
      <c r="B47" s="213" t="s">
        <v>758</v>
      </c>
      <c r="C47" s="213" t="s">
        <v>759</v>
      </c>
      <c r="D47" s="215">
        <v>3400000</v>
      </c>
    </row>
    <row r="48" spans="1:4" ht="25.5" x14ac:dyDescent="0.2">
      <c r="A48" s="212" t="s">
        <v>558</v>
      </c>
      <c r="B48" s="213" t="s">
        <v>447</v>
      </c>
      <c r="C48" s="213" t="s">
        <v>447</v>
      </c>
      <c r="D48" s="215">
        <v>138000</v>
      </c>
    </row>
    <row r="49" spans="1:4" x14ac:dyDescent="0.2">
      <c r="A49" s="212" t="s">
        <v>559</v>
      </c>
      <c r="B49" s="213" t="s">
        <v>448</v>
      </c>
      <c r="C49" s="213" t="s">
        <v>448</v>
      </c>
      <c r="D49" s="215">
        <v>1000</v>
      </c>
    </row>
    <row r="50" spans="1:4" ht="25.5" x14ac:dyDescent="0.2">
      <c r="A50" s="212" t="s">
        <v>474</v>
      </c>
      <c r="B50" s="213" t="s">
        <v>445</v>
      </c>
      <c r="C50" s="213" t="s">
        <v>760</v>
      </c>
      <c r="D50" s="215">
        <v>220000</v>
      </c>
    </row>
    <row r="51" spans="1:4" ht="216.75" x14ac:dyDescent="0.2">
      <c r="A51" s="212" t="s">
        <v>475</v>
      </c>
      <c r="B51" s="213" t="s">
        <v>761</v>
      </c>
      <c r="C51" s="216" t="s">
        <v>762</v>
      </c>
      <c r="D51" s="215">
        <v>420000</v>
      </c>
    </row>
    <row r="52" spans="1:4" ht="25.5" x14ac:dyDescent="0.2">
      <c r="A52" s="212" t="s">
        <v>476</v>
      </c>
      <c r="B52" s="213" t="s">
        <v>763</v>
      </c>
      <c r="C52" s="213" t="s">
        <v>763</v>
      </c>
      <c r="D52" s="215">
        <v>10000</v>
      </c>
    </row>
    <row r="53" spans="1:4" ht="102" x14ac:dyDescent="0.2">
      <c r="A53" s="212" t="s">
        <v>478</v>
      </c>
      <c r="B53" s="213" t="s">
        <v>764</v>
      </c>
      <c r="C53" s="217" t="s">
        <v>765</v>
      </c>
      <c r="D53" s="215">
        <v>340000</v>
      </c>
    </row>
    <row r="54" spans="1:4" x14ac:dyDescent="0.2">
      <c r="A54" s="212" t="s">
        <v>479</v>
      </c>
      <c r="B54" s="213" t="s">
        <v>766</v>
      </c>
      <c r="C54" s="213" t="s">
        <v>766</v>
      </c>
      <c r="D54" s="215">
        <v>20000</v>
      </c>
    </row>
    <row r="55" spans="1:4" ht="140.25" x14ac:dyDescent="0.2">
      <c r="A55" s="212" t="s">
        <v>435</v>
      </c>
      <c r="B55" s="213" t="s">
        <v>767</v>
      </c>
      <c r="C55" s="216" t="s">
        <v>768</v>
      </c>
      <c r="D55" s="215">
        <v>20000</v>
      </c>
    </row>
    <row r="56" spans="1:4" ht="140.25" x14ac:dyDescent="0.2">
      <c r="A56" s="212" t="s">
        <v>502</v>
      </c>
      <c r="B56" s="213" t="s">
        <v>767</v>
      </c>
      <c r="C56" s="216" t="s">
        <v>768</v>
      </c>
      <c r="D56" s="215">
        <v>30000</v>
      </c>
    </row>
    <row r="57" spans="1:4" ht="102" x14ac:dyDescent="0.2">
      <c r="A57" s="212" t="s">
        <v>503</v>
      </c>
      <c r="B57" s="213" t="s">
        <v>769</v>
      </c>
      <c r="C57" s="217" t="s">
        <v>770</v>
      </c>
      <c r="D57" s="215">
        <v>20000</v>
      </c>
    </row>
    <row r="58" spans="1:4" ht="51" x14ac:dyDescent="0.2">
      <c r="A58" s="212" t="s">
        <v>481</v>
      </c>
      <c r="B58" s="213" t="s">
        <v>771</v>
      </c>
      <c r="C58" s="213" t="s">
        <v>772</v>
      </c>
      <c r="D58" s="215">
        <v>30000</v>
      </c>
    </row>
    <row r="59" spans="1:4" ht="51" x14ac:dyDescent="0.2">
      <c r="A59" s="212" t="s">
        <v>505</v>
      </c>
      <c r="B59" s="213" t="s">
        <v>771</v>
      </c>
      <c r="C59" s="213" t="s">
        <v>772</v>
      </c>
      <c r="D59" s="215">
        <v>30000</v>
      </c>
    </row>
    <row r="60" spans="1:4" ht="51" x14ac:dyDescent="0.2">
      <c r="A60" s="212" t="s">
        <v>420</v>
      </c>
      <c r="B60" s="213" t="s">
        <v>773</v>
      </c>
      <c r="C60" s="213" t="s">
        <v>774</v>
      </c>
      <c r="D60" s="215">
        <v>10000</v>
      </c>
    </row>
    <row r="61" spans="1:4" ht="51" x14ac:dyDescent="0.2">
      <c r="A61" s="212" t="s">
        <v>419</v>
      </c>
      <c r="B61" s="213" t="s">
        <v>773</v>
      </c>
      <c r="C61" s="213" t="s">
        <v>774</v>
      </c>
      <c r="D61" s="215">
        <v>13000</v>
      </c>
    </row>
    <row r="62" spans="1:4" x14ac:dyDescent="0.2">
      <c r="A62" s="212" t="s">
        <v>415</v>
      </c>
      <c r="B62" s="213" t="s">
        <v>775</v>
      </c>
      <c r="C62" s="213" t="s">
        <v>775</v>
      </c>
      <c r="D62" s="215">
        <v>300000</v>
      </c>
    </row>
    <row r="63" spans="1:4" x14ac:dyDescent="0.2">
      <c r="A63" s="212" t="s">
        <v>414</v>
      </c>
      <c r="B63" s="213" t="s">
        <v>775</v>
      </c>
      <c r="C63" s="213" t="s">
        <v>775</v>
      </c>
      <c r="D63" s="215">
        <v>350380</v>
      </c>
    </row>
    <row r="64" spans="1:4" ht="38.25" x14ac:dyDescent="0.2">
      <c r="A64" s="212" t="s">
        <v>411</v>
      </c>
      <c r="B64" s="213" t="s">
        <v>776</v>
      </c>
      <c r="C64" s="213" t="s">
        <v>777</v>
      </c>
      <c r="D64" s="215">
        <v>20000</v>
      </c>
    </row>
    <row r="65" spans="1:4" ht="38.25" x14ac:dyDescent="0.2">
      <c r="A65" s="212" t="s">
        <v>410</v>
      </c>
      <c r="B65" s="213" t="s">
        <v>776</v>
      </c>
      <c r="C65" s="213" t="s">
        <v>777</v>
      </c>
      <c r="D65" s="215">
        <v>20000</v>
      </c>
    </row>
    <row r="66" spans="1:4" ht="63.75" x14ac:dyDescent="0.2">
      <c r="A66" s="212" t="s">
        <v>563</v>
      </c>
      <c r="B66" s="213" t="s">
        <v>404</v>
      </c>
      <c r="C66" s="213" t="s">
        <v>778</v>
      </c>
      <c r="D66" s="215">
        <v>10000</v>
      </c>
    </row>
    <row r="67" spans="1:4" ht="38.25" x14ac:dyDescent="0.2">
      <c r="A67" s="212" t="s">
        <v>464</v>
      </c>
      <c r="B67" s="213" t="s">
        <v>779</v>
      </c>
      <c r="C67" s="213" t="s">
        <v>780</v>
      </c>
      <c r="D67" s="215">
        <v>770000</v>
      </c>
    </row>
    <row r="68" spans="1:4" ht="127.5" x14ac:dyDescent="0.2">
      <c r="A68" s="212" t="s">
        <v>465</v>
      </c>
      <c r="B68" s="213" t="s">
        <v>781</v>
      </c>
      <c r="C68" s="217" t="s">
        <v>782</v>
      </c>
      <c r="D68" s="215">
        <v>820000</v>
      </c>
    </row>
    <row r="69" spans="1:4" ht="89.25" x14ac:dyDescent="0.2">
      <c r="A69" s="212" t="s">
        <v>466</v>
      </c>
      <c r="B69" s="213" t="s">
        <v>783</v>
      </c>
      <c r="C69" s="213" t="s">
        <v>784</v>
      </c>
      <c r="D69" s="215">
        <v>200000</v>
      </c>
    </row>
    <row r="70" spans="1:4" ht="89.25" x14ac:dyDescent="0.2">
      <c r="A70" s="212" t="s">
        <v>506</v>
      </c>
      <c r="B70" s="213" t="s">
        <v>785</v>
      </c>
      <c r="C70" s="213" t="s">
        <v>784</v>
      </c>
      <c r="D70" s="215">
        <v>45000</v>
      </c>
    </row>
    <row r="71" spans="1:4" ht="76.5" x14ac:dyDescent="0.2">
      <c r="A71" s="212" t="s">
        <v>382</v>
      </c>
      <c r="B71" s="213" t="s">
        <v>786</v>
      </c>
      <c r="C71" s="213" t="s">
        <v>787</v>
      </c>
      <c r="D71" s="215">
        <v>15000</v>
      </c>
    </row>
    <row r="72" spans="1:4" ht="76.5" x14ac:dyDescent="0.2">
      <c r="A72" s="212" t="s">
        <v>381</v>
      </c>
      <c r="B72" s="213" t="s">
        <v>786</v>
      </c>
      <c r="C72" s="213" t="s">
        <v>787</v>
      </c>
      <c r="D72" s="215">
        <v>1500</v>
      </c>
    </row>
    <row r="73" spans="1:4" ht="114.75" x14ac:dyDescent="0.2">
      <c r="A73" s="212" t="s">
        <v>467</v>
      </c>
      <c r="B73" s="213" t="s">
        <v>788</v>
      </c>
      <c r="C73" s="217" t="s">
        <v>789</v>
      </c>
      <c r="D73" s="215">
        <v>7000</v>
      </c>
    </row>
    <row r="74" spans="1:4" ht="51" x14ac:dyDescent="0.2">
      <c r="A74" s="212" t="s">
        <v>376</v>
      </c>
      <c r="B74" s="213" t="s">
        <v>790</v>
      </c>
      <c r="C74" s="213" t="s">
        <v>791</v>
      </c>
      <c r="D74" s="215">
        <v>2000</v>
      </c>
    </row>
    <row r="75" spans="1:4" ht="51" x14ac:dyDescent="0.2">
      <c r="A75" s="212" t="s">
        <v>375</v>
      </c>
      <c r="B75" s="213" t="s">
        <v>790</v>
      </c>
      <c r="C75" s="213" t="s">
        <v>791</v>
      </c>
      <c r="D75" s="215">
        <v>1000</v>
      </c>
    </row>
    <row r="76" spans="1:4" ht="38.25" x14ac:dyDescent="0.2">
      <c r="A76" s="212" t="s">
        <v>371</v>
      </c>
      <c r="B76" s="213" t="s">
        <v>792</v>
      </c>
      <c r="C76" s="213" t="s">
        <v>793</v>
      </c>
      <c r="D76" s="215">
        <v>2000</v>
      </c>
    </row>
    <row r="77" spans="1:4" ht="38.25" x14ac:dyDescent="0.2">
      <c r="A77" s="212" t="s">
        <v>370</v>
      </c>
      <c r="B77" s="213" t="s">
        <v>792</v>
      </c>
      <c r="C77" s="213" t="s">
        <v>793</v>
      </c>
      <c r="D77" s="215">
        <v>100</v>
      </c>
    </row>
    <row r="78" spans="1:4" ht="51" x14ac:dyDescent="0.2">
      <c r="A78" s="212" t="s">
        <v>368</v>
      </c>
      <c r="B78" s="213" t="s">
        <v>794</v>
      </c>
      <c r="C78" s="213" t="s">
        <v>795</v>
      </c>
      <c r="D78" s="215">
        <v>2000</v>
      </c>
    </row>
    <row r="79" spans="1:4" ht="51" x14ac:dyDescent="0.2">
      <c r="A79" s="212" t="s">
        <v>367</v>
      </c>
      <c r="B79" s="213" t="s">
        <v>794</v>
      </c>
      <c r="C79" s="213" t="s">
        <v>795</v>
      </c>
      <c r="D79" s="215">
        <v>150</v>
      </c>
    </row>
    <row r="80" spans="1:4" ht="102" x14ac:dyDescent="0.2">
      <c r="A80" s="212" t="s">
        <v>363</v>
      </c>
      <c r="B80" s="213" t="s">
        <v>796</v>
      </c>
      <c r="C80" s="217" t="s">
        <v>797</v>
      </c>
      <c r="D80" s="215">
        <v>76000</v>
      </c>
    </row>
    <row r="81" spans="1:4" ht="102" x14ac:dyDescent="0.2">
      <c r="A81" s="212" t="s">
        <v>362</v>
      </c>
      <c r="B81" s="213" t="s">
        <v>798</v>
      </c>
      <c r="C81" s="217" t="s">
        <v>797</v>
      </c>
      <c r="D81" s="215">
        <v>137000</v>
      </c>
    </row>
    <row r="82" spans="1:4" ht="38.25" x14ac:dyDescent="0.2">
      <c r="A82" s="212" t="s">
        <v>360</v>
      </c>
      <c r="B82" s="213" t="s">
        <v>799</v>
      </c>
      <c r="C82" s="213" t="s">
        <v>800</v>
      </c>
      <c r="D82" s="215">
        <v>32000</v>
      </c>
    </row>
    <row r="83" spans="1:4" ht="38.25" x14ac:dyDescent="0.2">
      <c r="A83" s="212" t="s">
        <v>359</v>
      </c>
      <c r="B83" s="213" t="s">
        <v>799</v>
      </c>
      <c r="C83" s="213" t="s">
        <v>800</v>
      </c>
      <c r="D83" s="215">
        <v>73000</v>
      </c>
    </row>
    <row r="84" spans="1:4" ht="216.75" x14ac:dyDescent="0.2">
      <c r="A84" s="212" t="s">
        <v>355</v>
      </c>
      <c r="B84" s="213" t="s">
        <v>801</v>
      </c>
      <c r="C84" s="217" t="s">
        <v>802</v>
      </c>
      <c r="D84" s="215">
        <v>85000</v>
      </c>
    </row>
    <row r="85" spans="1:4" ht="216.75" x14ac:dyDescent="0.2">
      <c r="A85" s="212" t="s">
        <v>354</v>
      </c>
      <c r="B85" s="213" t="s">
        <v>801</v>
      </c>
      <c r="C85" s="217" t="s">
        <v>802</v>
      </c>
      <c r="D85" s="215">
        <v>4200</v>
      </c>
    </row>
    <row r="86" spans="1:4" ht="38.25" x14ac:dyDescent="0.2">
      <c r="A86" s="212" t="s">
        <v>352</v>
      </c>
      <c r="B86" s="213" t="s">
        <v>803</v>
      </c>
      <c r="C86" s="217" t="s">
        <v>804</v>
      </c>
      <c r="D86" s="215">
        <v>3000</v>
      </c>
    </row>
    <row r="87" spans="1:4" ht="38.25" x14ac:dyDescent="0.2">
      <c r="A87" s="212" t="s">
        <v>351</v>
      </c>
      <c r="B87" s="213" t="s">
        <v>803</v>
      </c>
      <c r="C87" s="217" t="s">
        <v>804</v>
      </c>
      <c r="D87" s="215">
        <v>1000</v>
      </c>
    </row>
    <row r="88" spans="1:4" ht="76.5" x14ac:dyDescent="0.2">
      <c r="A88" s="212" t="s">
        <v>468</v>
      </c>
      <c r="B88" s="213" t="s">
        <v>805</v>
      </c>
      <c r="C88" s="213" t="s">
        <v>806</v>
      </c>
      <c r="D88" s="215">
        <v>880000</v>
      </c>
    </row>
    <row r="89" spans="1:4" ht="76.5" x14ac:dyDescent="0.2">
      <c r="A89" s="212" t="s">
        <v>473</v>
      </c>
      <c r="B89" s="213" t="s">
        <v>805</v>
      </c>
      <c r="C89" s="213" t="s">
        <v>806</v>
      </c>
      <c r="D89" s="215">
        <v>150000</v>
      </c>
    </row>
    <row r="90" spans="1:4" ht="63.75" x14ac:dyDescent="0.2">
      <c r="A90" s="212" t="s">
        <v>337</v>
      </c>
      <c r="B90" s="213" t="s">
        <v>335</v>
      </c>
      <c r="C90" s="213" t="s">
        <v>807</v>
      </c>
      <c r="D90" s="215">
        <v>100000</v>
      </c>
    </row>
    <row r="91" spans="1:4" ht="63.75" x14ac:dyDescent="0.2">
      <c r="A91" s="212" t="s">
        <v>336</v>
      </c>
      <c r="B91" s="213" t="s">
        <v>335</v>
      </c>
      <c r="C91" s="213" t="s">
        <v>807</v>
      </c>
      <c r="D91" s="215">
        <v>3500</v>
      </c>
    </row>
    <row r="92" spans="1:4" ht="89.25" x14ac:dyDescent="0.2">
      <c r="A92" s="212" t="s">
        <v>332</v>
      </c>
      <c r="B92" s="213" t="s">
        <v>808</v>
      </c>
      <c r="C92" s="213" t="s">
        <v>809</v>
      </c>
      <c r="D92" s="215">
        <v>80000</v>
      </c>
    </row>
    <row r="93" spans="1:4" ht="89.25" x14ac:dyDescent="0.2">
      <c r="A93" s="212" t="s">
        <v>331</v>
      </c>
      <c r="B93" s="213" t="s">
        <v>808</v>
      </c>
      <c r="C93" s="213" t="s">
        <v>809</v>
      </c>
      <c r="D93" s="215">
        <v>3200</v>
      </c>
    </row>
    <row r="94" spans="1:4" ht="25.5" x14ac:dyDescent="0.2">
      <c r="A94" s="212" t="s">
        <v>329</v>
      </c>
      <c r="B94" s="213" t="s">
        <v>810</v>
      </c>
      <c r="C94" s="213" t="s">
        <v>810</v>
      </c>
      <c r="D94" s="215">
        <v>395000</v>
      </c>
    </row>
    <row r="95" spans="1:4" ht="25.5" x14ac:dyDescent="0.2">
      <c r="A95" s="212" t="s">
        <v>328</v>
      </c>
      <c r="B95" s="213" t="s">
        <v>810</v>
      </c>
      <c r="C95" s="213" t="s">
        <v>810</v>
      </c>
      <c r="D95" s="215">
        <v>102000</v>
      </c>
    </row>
    <row r="96" spans="1:4" ht="38.25" x14ac:dyDescent="0.2">
      <c r="A96" s="212" t="s">
        <v>324</v>
      </c>
      <c r="B96" s="213" t="s">
        <v>322</v>
      </c>
      <c r="C96" s="213" t="s">
        <v>811</v>
      </c>
      <c r="D96" s="215">
        <v>40000</v>
      </c>
    </row>
    <row r="97" spans="1:4" ht="38.25" x14ac:dyDescent="0.2">
      <c r="A97" s="212" t="s">
        <v>469</v>
      </c>
      <c r="B97" s="213" t="s">
        <v>812</v>
      </c>
      <c r="C97" s="213" t="s">
        <v>813</v>
      </c>
      <c r="D97" s="215">
        <v>18000</v>
      </c>
    </row>
    <row r="98" spans="1:4" ht="38.25" x14ac:dyDescent="0.2">
      <c r="A98" s="212" t="s">
        <v>470</v>
      </c>
      <c r="B98" s="213" t="s">
        <v>812</v>
      </c>
      <c r="C98" s="213" t="s">
        <v>813</v>
      </c>
      <c r="D98" s="215">
        <v>950</v>
      </c>
    </row>
    <row r="99" spans="1:4" ht="38.25" x14ac:dyDescent="0.2">
      <c r="A99" s="212" t="s">
        <v>471</v>
      </c>
      <c r="B99" s="213" t="s">
        <v>814</v>
      </c>
      <c r="C99" s="213" t="s">
        <v>815</v>
      </c>
      <c r="D99" s="215">
        <v>270000</v>
      </c>
    </row>
    <row r="100" spans="1:4" ht="38.25" x14ac:dyDescent="0.2">
      <c r="A100" s="212" t="s">
        <v>317</v>
      </c>
      <c r="B100" s="213" t="s">
        <v>315</v>
      </c>
      <c r="C100" s="213" t="s">
        <v>816</v>
      </c>
      <c r="D100" s="215">
        <v>116000</v>
      </c>
    </row>
    <row r="101" spans="1:4" ht="38.25" x14ac:dyDescent="0.2">
      <c r="A101" s="212" t="s">
        <v>316</v>
      </c>
      <c r="B101" s="213" t="s">
        <v>315</v>
      </c>
      <c r="C101" s="213" t="s">
        <v>816</v>
      </c>
      <c r="D101" s="215">
        <v>49000</v>
      </c>
    </row>
    <row r="102" spans="1:4" ht="89.25" x14ac:dyDescent="0.2">
      <c r="A102" s="212" t="s">
        <v>312</v>
      </c>
      <c r="B102" s="213" t="s">
        <v>310</v>
      </c>
      <c r="C102" s="213" t="s">
        <v>817</v>
      </c>
      <c r="D102" s="215">
        <v>145000</v>
      </c>
    </row>
    <row r="103" spans="1:4" ht="89.25" x14ac:dyDescent="0.2">
      <c r="A103" s="212" t="s">
        <v>311</v>
      </c>
      <c r="B103" s="213" t="s">
        <v>310</v>
      </c>
      <c r="C103" s="213" t="s">
        <v>817</v>
      </c>
      <c r="D103" s="215">
        <v>30000</v>
      </c>
    </row>
    <row r="104" spans="1:4" ht="165.75" x14ac:dyDescent="0.2">
      <c r="A104" s="212" t="s">
        <v>307</v>
      </c>
      <c r="B104" s="213" t="s">
        <v>305</v>
      </c>
      <c r="C104" s="217" t="s">
        <v>818</v>
      </c>
      <c r="D104" s="215">
        <v>20000</v>
      </c>
    </row>
    <row r="105" spans="1:4" ht="165.75" x14ac:dyDescent="0.2">
      <c r="A105" s="212" t="s">
        <v>306</v>
      </c>
      <c r="B105" s="213" t="s">
        <v>305</v>
      </c>
      <c r="C105" s="217" t="s">
        <v>818</v>
      </c>
      <c r="D105" s="215">
        <v>5000</v>
      </c>
    </row>
    <row r="106" spans="1:4" ht="153" x14ac:dyDescent="0.2">
      <c r="A106" s="212" t="s">
        <v>304</v>
      </c>
      <c r="B106" s="213" t="s">
        <v>302</v>
      </c>
      <c r="C106" s="217" t="s">
        <v>819</v>
      </c>
      <c r="D106" s="215">
        <v>170000</v>
      </c>
    </row>
    <row r="107" spans="1:4" ht="153" x14ac:dyDescent="0.2">
      <c r="A107" s="212" t="s">
        <v>303</v>
      </c>
      <c r="B107" s="213" t="s">
        <v>302</v>
      </c>
      <c r="C107" s="217" t="s">
        <v>820</v>
      </c>
      <c r="D107" s="215">
        <v>350</v>
      </c>
    </row>
    <row r="108" spans="1:4" ht="76.5" x14ac:dyDescent="0.2">
      <c r="A108" s="212" t="s">
        <v>299</v>
      </c>
      <c r="B108" s="213" t="s">
        <v>821</v>
      </c>
      <c r="C108" s="213" t="s">
        <v>822</v>
      </c>
      <c r="D108" s="215">
        <v>20000</v>
      </c>
    </row>
    <row r="109" spans="1:4" ht="76.5" x14ac:dyDescent="0.2">
      <c r="A109" s="212" t="s">
        <v>298</v>
      </c>
      <c r="B109" s="213" t="s">
        <v>821</v>
      </c>
      <c r="C109" s="213" t="s">
        <v>822</v>
      </c>
      <c r="D109" s="215">
        <v>2800</v>
      </c>
    </row>
    <row r="110" spans="1:4" ht="25.5" x14ac:dyDescent="0.2">
      <c r="A110" s="212" t="s">
        <v>483</v>
      </c>
      <c r="B110" s="213" t="s">
        <v>823</v>
      </c>
      <c r="C110" s="213" t="s">
        <v>824</v>
      </c>
      <c r="D110" s="215">
        <v>2000</v>
      </c>
    </row>
    <row r="111" spans="1:4" ht="127.5" x14ac:dyDescent="0.2">
      <c r="A111" s="212" t="s">
        <v>291</v>
      </c>
      <c r="B111" s="213" t="s">
        <v>289</v>
      </c>
      <c r="C111" s="217" t="s">
        <v>825</v>
      </c>
      <c r="D111" s="215">
        <v>500000</v>
      </c>
    </row>
    <row r="112" spans="1:4" ht="127.5" x14ac:dyDescent="0.2">
      <c r="A112" s="212" t="s">
        <v>290</v>
      </c>
      <c r="B112" s="213" t="s">
        <v>289</v>
      </c>
      <c r="C112" s="217" t="s">
        <v>825</v>
      </c>
      <c r="D112" s="215">
        <v>92000</v>
      </c>
    </row>
    <row r="113" spans="1:4" ht="153" x14ac:dyDescent="0.2">
      <c r="A113" s="212" t="s">
        <v>472</v>
      </c>
      <c r="B113" s="213" t="s">
        <v>286</v>
      </c>
      <c r="C113" s="217" t="s">
        <v>826</v>
      </c>
      <c r="D113" s="215">
        <v>20000</v>
      </c>
    </row>
    <row r="114" spans="1:4" ht="63.75" x14ac:dyDescent="0.2">
      <c r="A114" s="212" t="s">
        <v>285</v>
      </c>
      <c r="B114" s="213" t="s">
        <v>827</v>
      </c>
      <c r="C114" s="213" t="s">
        <v>828</v>
      </c>
      <c r="D114" s="215">
        <v>134000</v>
      </c>
    </row>
    <row r="115" spans="1:4" ht="63.75" x14ac:dyDescent="0.2">
      <c r="A115" s="212" t="s">
        <v>284</v>
      </c>
      <c r="B115" s="213" t="s">
        <v>827</v>
      </c>
      <c r="C115" s="213" t="s">
        <v>828</v>
      </c>
      <c r="D115" s="215">
        <v>97370</v>
      </c>
    </row>
    <row r="116" spans="1:4" ht="76.5" x14ac:dyDescent="0.2">
      <c r="A116" s="212" t="s">
        <v>282</v>
      </c>
      <c r="B116" s="213" t="s">
        <v>829</v>
      </c>
      <c r="C116" s="213" t="s">
        <v>830</v>
      </c>
      <c r="D116" s="215">
        <v>180000</v>
      </c>
    </row>
    <row r="117" spans="1:4" ht="76.5" x14ac:dyDescent="0.2">
      <c r="A117" s="212" t="s">
        <v>281</v>
      </c>
      <c r="B117" s="213" t="s">
        <v>829</v>
      </c>
      <c r="C117" s="213" t="s">
        <v>830</v>
      </c>
      <c r="D117" s="215">
        <v>136000</v>
      </c>
    </row>
    <row r="118" spans="1:4" ht="76.5" x14ac:dyDescent="0.2">
      <c r="A118" s="212" t="s">
        <v>279</v>
      </c>
      <c r="B118" s="213" t="s">
        <v>831</v>
      </c>
      <c r="C118" s="213" t="s">
        <v>832</v>
      </c>
      <c r="D118" s="215">
        <v>30000</v>
      </c>
    </row>
    <row r="119" spans="1:4" ht="76.5" x14ac:dyDescent="0.2">
      <c r="A119" s="212" t="s">
        <v>278</v>
      </c>
      <c r="B119" s="213" t="s">
        <v>831</v>
      </c>
      <c r="C119" s="213" t="s">
        <v>832</v>
      </c>
      <c r="D119" s="215">
        <v>10500</v>
      </c>
    </row>
    <row r="120" spans="1:4" ht="63.75" x14ac:dyDescent="0.2">
      <c r="A120" s="212" t="s">
        <v>276</v>
      </c>
      <c r="B120" s="213" t="s">
        <v>833</v>
      </c>
      <c r="C120" s="217" t="s">
        <v>834</v>
      </c>
      <c r="D120" s="215">
        <v>40000</v>
      </c>
    </row>
    <row r="121" spans="1:4" ht="63.75" x14ac:dyDescent="0.2">
      <c r="A121" s="212" t="s">
        <v>275</v>
      </c>
      <c r="B121" s="213" t="s">
        <v>833</v>
      </c>
      <c r="C121" s="213" t="s">
        <v>834</v>
      </c>
      <c r="D121" s="215">
        <v>10000</v>
      </c>
    </row>
    <row r="122" spans="1:4" x14ac:dyDescent="0.2">
      <c r="A122" s="212" t="s">
        <v>484</v>
      </c>
      <c r="B122" s="213" t="s">
        <v>268</v>
      </c>
      <c r="C122" s="213" t="s">
        <v>268</v>
      </c>
      <c r="D122" s="215">
        <v>250000</v>
      </c>
    </row>
    <row r="123" spans="1:4" ht="153" x14ac:dyDescent="0.2">
      <c r="A123" s="212" t="s">
        <v>262</v>
      </c>
      <c r="B123" s="213" t="s">
        <v>835</v>
      </c>
      <c r="C123" s="217" t="s">
        <v>836</v>
      </c>
      <c r="D123" s="215">
        <v>180000</v>
      </c>
    </row>
    <row r="124" spans="1:4" ht="318.75" x14ac:dyDescent="0.2">
      <c r="A124" s="212" t="s">
        <v>245</v>
      </c>
      <c r="B124" s="213" t="s">
        <v>837</v>
      </c>
      <c r="C124" s="216" t="s">
        <v>838</v>
      </c>
      <c r="D124" s="215">
        <v>50000</v>
      </c>
    </row>
    <row r="125" spans="1:4" ht="318.75" x14ac:dyDescent="0.2">
      <c r="A125" s="212" t="s">
        <v>244</v>
      </c>
      <c r="B125" s="213" t="s">
        <v>837</v>
      </c>
      <c r="C125" s="216" t="s">
        <v>839</v>
      </c>
      <c r="D125" s="215">
        <v>500</v>
      </c>
    </row>
    <row r="126" spans="1:4" ht="76.5" x14ac:dyDescent="0.2">
      <c r="A126" s="212" t="s">
        <v>240</v>
      </c>
      <c r="B126" s="213" t="s">
        <v>840</v>
      </c>
      <c r="C126" s="217" t="s">
        <v>841</v>
      </c>
      <c r="D126" s="215">
        <v>10000</v>
      </c>
    </row>
    <row r="127" spans="1:4" ht="76.5" x14ac:dyDescent="0.2">
      <c r="A127" s="212" t="s">
        <v>239</v>
      </c>
      <c r="B127" s="213" t="s">
        <v>840</v>
      </c>
      <c r="C127" s="213" t="s">
        <v>841</v>
      </c>
      <c r="D127" s="215">
        <v>2800</v>
      </c>
    </row>
    <row r="128" spans="1:4" ht="25.5" x14ac:dyDescent="0.2">
      <c r="A128" s="212" t="s">
        <v>235</v>
      </c>
      <c r="B128" s="213" t="s">
        <v>842</v>
      </c>
      <c r="C128" s="213" t="s">
        <v>843</v>
      </c>
      <c r="D128" s="215">
        <v>5000</v>
      </c>
    </row>
    <row r="129" spans="1:4" ht="25.5" x14ac:dyDescent="0.2">
      <c r="A129" s="212" t="s">
        <v>234</v>
      </c>
      <c r="B129" s="213" t="s">
        <v>842</v>
      </c>
      <c r="C129" s="217" t="s">
        <v>843</v>
      </c>
      <c r="D129" s="215">
        <v>100</v>
      </c>
    </row>
    <row r="130" spans="1:4" ht="25.5" x14ac:dyDescent="0.2">
      <c r="A130" s="212" t="s">
        <v>227</v>
      </c>
      <c r="B130" s="213" t="s">
        <v>225</v>
      </c>
      <c r="C130" s="213" t="s">
        <v>844</v>
      </c>
      <c r="D130" s="215">
        <v>6000</v>
      </c>
    </row>
    <row r="131" spans="1:4" ht="38.25" x14ac:dyDescent="0.2">
      <c r="A131" s="212" t="s">
        <v>219</v>
      </c>
      <c r="B131" s="213" t="s">
        <v>845</v>
      </c>
      <c r="C131" s="213" t="s">
        <v>846</v>
      </c>
      <c r="D131" s="215">
        <v>5000</v>
      </c>
    </row>
    <row r="132" spans="1:4" ht="38.25" x14ac:dyDescent="0.2">
      <c r="A132" s="212" t="s">
        <v>218</v>
      </c>
      <c r="B132" s="213" t="s">
        <v>845</v>
      </c>
      <c r="C132" s="213" t="s">
        <v>846</v>
      </c>
      <c r="D132" s="215">
        <v>10000</v>
      </c>
    </row>
    <row r="133" spans="1:4" ht="25.5" x14ac:dyDescent="0.2">
      <c r="A133" s="212" t="s">
        <v>214</v>
      </c>
      <c r="B133" s="213" t="s">
        <v>847</v>
      </c>
      <c r="C133" s="213" t="s">
        <v>847</v>
      </c>
      <c r="D133" s="215">
        <v>10000</v>
      </c>
    </row>
    <row r="134" spans="1:4" ht="25.5" x14ac:dyDescent="0.2">
      <c r="A134" s="212" t="s">
        <v>213</v>
      </c>
      <c r="B134" s="213" t="s">
        <v>847</v>
      </c>
      <c r="C134" s="217" t="s">
        <v>847</v>
      </c>
      <c r="D134" s="215">
        <v>700</v>
      </c>
    </row>
    <row r="135" spans="1:4" ht="51" x14ac:dyDescent="0.2">
      <c r="A135" s="212" t="s">
        <v>485</v>
      </c>
      <c r="B135" s="213" t="s">
        <v>848</v>
      </c>
      <c r="C135" s="217" t="s">
        <v>849</v>
      </c>
      <c r="D135" s="215">
        <v>1000</v>
      </c>
    </row>
    <row r="136" spans="1:4" ht="76.5" x14ac:dyDescent="0.2">
      <c r="A136" s="212" t="s">
        <v>201</v>
      </c>
      <c r="B136" s="213" t="s">
        <v>850</v>
      </c>
      <c r="C136" s="213" t="s">
        <v>851</v>
      </c>
      <c r="D136" s="215">
        <v>20000</v>
      </c>
    </row>
    <row r="137" spans="1:4" ht="63.75" x14ac:dyDescent="0.2">
      <c r="A137" s="212" t="s">
        <v>196</v>
      </c>
      <c r="B137" s="213" t="s">
        <v>852</v>
      </c>
      <c r="C137" s="213" t="s">
        <v>853</v>
      </c>
      <c r="D137" s="215">
        <v>30000</v>
      </c>
    </row>
    <row r="138" spans="1:4" ht="63.75" x14ac:dyDescent="0.2">
      <c r="A138" s="212" t="s">
        <v>195</v>
      </c>
      <c r="B138" s="213" t="s">
        <v>852</v>
      </c>
      <c r="C138" s="213" t="s">
        <v>853</v>
      </c>
      <c r="D138" s="215">
        <v>2700</v>
      </c>
    </row>
    <row r="139" spans="1:4" ht="38.25" x14ac:dyDescent="0.2">
      <c r="A139" s="212" t="s">
        <v>183</v>
      </c>
      <c r="B139" s="213" t="s">
        <v>181</v>
      </c>
      <c r="C139" s="213" t="s">
        <v>854</v>
      </c>
      <c r="D139" s="215">
        <v>30000</v>
      </c>
    </row>
    <row r="140" spans="1:4" ht="38.25" x14ac:dyDescent="0.2">
      <c r="A140" s="212" t="s">
        <v>182</v>
      </c>
      <c r="B140" s="213" t="s">
        <v>181</v>
      </c>
      <c r="C140" s="213" t="s">
        <v>854</v>
      </c>
      <c r="D140" s="215">
        <v>22000</v>
      </c>
    </row>
    <row r="141" spans="1:4" ht="76.5" x14ac:dyDescent="0.2">
      <c r="A141" s="212" t="s">
        <v>173</v>
      </c>
      <c r="B141" s="213" t="s">
        <v>855</v>
      </c>
      <c r="C141" s="214" t="s">
        <v>856</v>
      </c>
      <c r="D141" s="215">
        <v>550000</v>
      </c>
    </row>
    <row r="142" spans="1:4" ht="216.75" x14ac:dyDescent="0.2">
      <c r="A142" s="212" t="s">
        <v>565</v>
      </c>
      <c r="B142" s="213" t="s">
        <v>857</v>
      </c>
      <c r="C142" s="216" t="s">
        <v>858</v>
      </c>
      <c r="D142" s="215">
        <v>1080000</v>
      </c>
    </row>
    <row r="143" spans="1:4" ht="140.25" x14ac:dyDescent="0.2">
      <c r="A143" s="212" t="s">
        <v>158</v>
      </c>
      <c r="B143" s="213" t="s">
        <v>859</v>
      </c>
      <c r="C143" s="216" t="s">
        <v>860</v>
      </c>
      <c r="D143" s="215">
        <v>80000</v>
      </c>
    </row>
    <row r="144" spans="1:4" ht="140.25" x14ac:dyDescent="0.2">
      <c r="A144" s="212" t="s">
        <v>157</v>
      </c>
      <c r="B144" s="213" t="s">
        <v>859</v>
      </c>
      <c r="C144" s="217" t="s">
        <v>861</v>
      </c>
      <c r="D144" s="215">
        <v>94000</v>
      </c>
    </row>
    <row r="145" spans="1:4" ht="51" x14ac:dyDescent="0.2">
      <c r="A145" s="212" t="s">
        <v>153</v>
      </c>
      <c r="B145" s="213" t="s">
        <v>862</v>
      </c>
      <c r="C145" s="214" t="s">
        <v>863</v>
      </c>
      <c r="D145" s="215">
        <v>185000</v>
      </c>
    </row>
    <row r="146" spans="1:4" ht="63.75" x14ac:dyDescent="0.2">
      <c r="A146" s="212" t="s">
        <v>152</v>
      </c>
      <c r="B146" s="213" t="s">
        <v>862</v>
      </c>
      <c r="C146" s="221" t="s">
        <v>864</v>
      </c>
      <c r="D146" s="215">
        <v>5000</v>
      </c>
    </row>
    <row r="147" spans="1:4" ht="114.75" x14ac:dyDescent="0.2">
      <c r="A147" s="212" t="s">
        <v>142</v>
      </c>
      <c r="B147" s="213" t="s">
        <v>865</v>
      </c>
      <c r="C147" s="217" t="s">
        <v>866</v>
      </c>
      <c r="D147" s="215">
        <v>195000</v>
      </c>
    </row>
    <row r="148" spans="1:4" ht="114.75" x14ac:dyDescent="0.2">
      <c r="A148" s="212" t="s">
        <v>141</v>
      </c>
      <c r="B148" s="213" t="s">
        <v>140</v>
      </c>
      <c r="C148" s="217" t="s">
        <v>866</v>
      </c>
      <c r="D148" s="215">
        <v>6000</v>
      </c>
    </row>
    <row r="149" spans="1:4" ht="25.5" x14ac:dyDescent="0.2">
      <c r="A149" s="212" t="s">
        <v>867</v>
      </c>
      <c r="B149" s="213" t="s">
        <v>868</v>
      </c>
      <c r="C149" s="217" t="s">
        <v>869</v>
      </c>
      <c r="D149" s="215">
        <v>5000</v>
      </c>
    </row>
    <row r="150" spans="1:4" ht="25.5" x14ac:dyDescent="0.2">
      <c r="A150" s="212" t="s">
        <v>486</v>
      </c>
      <c r="B150" s="213" t="s">
        <v>870</v>
      </c>
      <c r="C150" s="213" t="s">
        <v>870</v>
      </c>
      <c r="D150" s="215">
        <v>1300</v>
      </c>
    </row>
    <row r="151" spans="1:4" ht="25.5" x14ac:dyDescent="0.2">
      <c r="A151" s="212" t="s">
        <v>487</v>
      </c>
      <c r="B151" s="213" t="s">
        <v>871</v>
      </c>
      <c r="C151" s="213" t="s">
        <v>871</v>
      </c>
      <c r="D151" s="215">
        <v>1283000</v>
      </c>
    </row>
    <row r="152" spans="1:4" ht="38.25" x14ac:dyDescent="0.2">
      <c r="A152" s="212" t="s">
        <v>488</v>
      </c>
      <c r="B152" s="213" t="s">
        <v>126</v>
      </c>
      <c r="C152" s="213" t="s">
        <v>872</v>
      </c>
      <c r="D152" s="215">
        <v>1300000</v>
      </c>
    </row>
    <row r="153" spans="1:4" ht="38.25" x14ac:dyDescent="0.2">
      <c r="A153" s="212" t="s">
        <v>873</v>
      </c>
      <c r="B153" s="213" t="s">
        <v>874</v>
      </c>
      <c r="C153" s="213" t="s">
        <v>874</v>
      </c>
      <c r="D153" s="215">
        <v>100000</v>
      </c>
    </row>
    <row r="154" spans="1:4" ht="25.5" x14ac:dyDescent="0.2">
      <c r="A154" s="212" t="s">
        <v>489</v>
      </c>
      <c r="B154" s="213" t="s">
        <v>875</v>
      </c>
      <c r="C154" s="217" t="s">
        <v>875</v>
      </c>
      <c r="D154" s="215">
        <v>70000</v>
      </c>
    </row>
    <row r="155" spans="1:4" ht="25.5" x14ac:dyDescent="0.2">
      <c r="A155" s="212" t="s">
        <v>490</v>
      </c>
      <c r="B155" s="213" t="s">
        <v>876</v>
      </c>
      <c r="C155" s="213" t="s">
        <v>876</v>
      </c>
      <c r="D155" s="215">
        <v>55000</v>
      </c>
    </row>
    <row r="156" spans="1:4" ht="38.25" x14ac:dyDescent="0.2">
      <c r="A156" s="212" t="s">
        <v>491</v>
      </c>
      <c r="B156" s="213" t="s">
        <v>877</v>
      </c>
      <c r="C156" s="213" t="s">
        <v>877</v>
      </c>
      <c r="D156" s="215">
        <v>0</v>
      </c>
    </row>
    <row r="157" spans="1:4" ht="204" x14ac:dyDescent="0.2">
      <c r="A157" s="212" t="s">
        <v>492</v>
      </c>
      <c r="B157" s="213" t="s">
        <v>108</v>
      </c>
      <c r="C157" s="216" t="s">
        <v>878</v>
      </c>
      <c r="D157" s="215">
        <v>1250000</v>
      </c>
    </row>
    <row r="158" spans="1:4" ht="76.5" x14ac:dyDescent="0.2">
      <c r="A158" s="212" t="s">
        <v>494</v>
      </c>
      <c r="B158" s="213" t="s">
        <v>879</v>
      </c>
      <c r="C158" s="214" t="s">
        <v>880</v>
      </c>
      <c r="D158" s="215">
        <v>80000</v>
      </c>
    </row>
    <row r="159" spans="1:4" ht="76.5" x14ac:dyDescent="0.2">
      <c r="A159" s="212" t="s">
        <v>507</v>
      </c>
      <c r="B159" s="213" t="s">
        <v>879</v>
      </c>
      <c r="C159" s="214" t="s">
        <v>880</v>
      </c>
      <c r="D159" s="215">
        <v>40000</v>
      </c>
    </row>
    <row r="160" spans="1:4" x14ac:dyDescent="0.2">
      <c r="A160" s="212" t="s">
        <v>495</v>
      </c>
      <c r="B160" s="213" t="s">
        <v>881</v>
      </c>
      <c r="C160" s="213" t="s">
        <v>881</v>
      </c>
      <c r="D160" s="215">
        <v>300000</v>
      </c>
    </row>
    <row r="161" spans="1:4" ht="38.25" x14ac:dyDescent="0.2">
      <c r="A161" s="212" t="s">
        <v>78</v>
      </c>
      <c r="B161" s="213" t="s">
        <v>882</v>
      </c>
      <c r="C161" s="213" t="s">
        <v>883</v>
      </c>
      <c r="D161" s="215">
        <v>30000</v>
      </c>
    </row>
    <row r="162" spans="1:4" ht="38.25" x14ac:dyDescent="0.2">
      <c r="A162" s="212" t="s">
        <v>73</v>
      </c>
      <c r="B162" s="213" t="s">
        <v>71</v>
      </c>
      <c r="C162" s="213" t="s">
        <v>884</v>
      </c>
      <c r="D162" s="215">
        <v>130000</v>
      </c>
    </row>
    <row r="163" spans="1:4" ht="38.25" x14ac:dyDescent="0.2">
      <c r="A163" s="212" t="s">
        <v>496</v>
      </c>
      <c r="B163" s="213" t="s">
        <v>885</v>
      </c>
      <c r="C163" s="213" t="s">
        <v>886</v>
      </c>
      <c r="D163" s="215">
        <v>3000</v>
      </c>
    </row>
    <row r="164" spans="1:4" ht="63.75" x14ac:dyDescent="0.2">
      <c r="A164" s="212" t="s">
        <v>61</v>
      </c>
      <c r="B164" s="213" t="s">
        <v>887</v>
      </c>
      <c r="C164" s="213" t="s">
        <v>888</v>
      </c>
      <c r="D164" s="215">
        <v>15000</v>
      </c>
    </row>
    <row r="165" spans="1:4" ht="114.75" x14ac:dyDescent="0.2">
      <c r="A165" s="212" t="s">
        <v>56</v>
      </c>
      <c r="B165" s="213" t="s">
        <v>889</v>
      </c>
      <c r="C165" s="217" t="s">
        <v>890</v>
      </c>
      <c r="D165" s="215">
        <v>473000</v>
      </c>
    </row>
    <row r="166" spans="1:4" ht="114.75" x14ac:dyDescent="0.2">
      <c r="A166" s="212" t="s">
        <v>55</v>
      </c>
      <c r="B166" s="213" t="s">
        <v>889</v>
      </c>
      <c r="C166" s="217" t="s">
        <v>890</v>
      </c>
      <c r="D166" s="215">
        <v>29000</v>
      </c>
    </row>
    <row r="167" spans="1:4" ht="38.25" x14ac:dyDescent="0.2">
      <c r="A167" s="212" t="s">
        <v>51</v>
      </c>
      <c r="B167" s="213" t="s">
        <v>49</v>
      </c>
      <c r="C167" s="213" t="s">
        <v>891</v>
      </c>
      <c r="D167" s="215">
        <v>10000</v>
      </c>
    </row>
    <row r="168" spans="1:4" ht="38.25" x14ac:dyDescent="0.2">
      <c r="A168" s="212" t="s">
        <v>50</v>
      </c>
      <c r="B168" s="213" t="s">
        <v>49</v>
      </c>
      <c r="C168" s="213" t="s">
        <v>891</v>
      </c>
      <c r="D168" s="215">
        <v>20000</v>
      </c>
    </row>
    <row r="169" spans="1:4" ht="63.75" x14ac:dyDescent="0.2">
      <c r="A169" s="212" t="s">
        <v>48</v>
      </c>
      <c r="B169" s="213" t="s">
        <v>46</v>
      </c>
      <c r="C169" s="213" t="s">
        <v>892</v>
      </c>
      <c r="D169" s="215">
        <v>5000</v>
      </c>
    </row>
    <row r="170" spans="1:4" ht="25.5" x14ac:dyDescent="0.2">
      <c r="A170" s="212" t="s">
        <v>497</v>
      </c>
      <c r="B170" s="213" t="s">
        <v>37</v>
      </c>
      <c r="C170" s="213" t="s">
        <v>37</v>
      </c>
      <c r="D170" s="215">
        <v>200000</v>
      </c>
    </row>
    <row r="171" spans="1:4" ht="25.5" x14ac:dyDescent="0.2">
      <c r="A171" s="212" t="s">
        <v>893</v>
      </c>
      <c r="B171" s="213" t="s">
        <v>37</v>
      </c>
      <c r="C171" s="213" t="s">
        <v>37</v>
      </c>
      <c r="D171" s="215">
        <v>4000000</v>
      </c>
    </row>
    <row r="172" spans="1:4" ht="25.5" x14ac:dyDescent="0.2">
      <c r="A172" s="212" t="s">
        <v>27</v>
      </c>
      <c r="B172" s="213" t="s">
        <v>894</v>
      </c>
      <c r="C172" s="213" t="s">
        <v>894</v>
      </c>
      <c r="D172" s="215">
        <v>9000</v>
      </c>
    </row>
    <row r="173" spans="1:4" x14ac:dyDescent="0.2">
      <c r="A173" s="212" t="s">
        <v>26</v>
      </c>
      <c r="B173" s="213" t="s">
        <v>895</v>
      </c>
      <c r="C173" s="213" t="s">
        <v>895</v>
      </c>
      <c r="D173" s="215">
        <v>53100</v>
      </c>
    </row>
    <row r="174" spans="1:4" ht="25.5" x14ac:dyDescent="0.2">
      <c r="A174" s="212" t="s">
        <v>22</v>
      </c>
      <c r="B174" s="213" t="s">
        <v>896</v>
      </c>
      <c r="C174" s="213" t="s">
        <v>896</v>
      </c>
      <c r="D174" s="215">
        <v>5000</v>
      </c>
    </row>
    <row r="175" spans="1:4" ht="25.5" x14ac:dyDescent="0.2">
      <c r="A175" s="212" t="s">
        <v>21</v>
      </c>
      <c r="B175" s="213" t="s">
        <v>896</v>
      </c>
      <c r="C175" s="213" t="s">
        <v>896</v>
      </c>
      <c r="D175" s="215">
        <v>25000</v>
      </c>
    </row>
    <row r="176" spans="1:4" x14ac:dyDescent="0.2">
      <c r="A176" s="212" t="s">
        <v>17</v>
      </c>
      <c r="B176" s="213" t="s">
        <v>897</v>
      </c>
      <c r="C176" s="213" t="s">
        <v>897</v>
      </c>
      <c r="D176" s="215">
        <v>180000</v>
      </c>
    </row>
    <row r="177" spans="1:4" x14ac:dyDescent="0.2">
      <c r="A177" s="212" t="s">
        <v>16</v>
      </c>
      <c r="B177" s="213" t="s">
        <v>897</v>
      </c>
      <c r="C177" s="213" t="s">
        <v>897</v>
      </c>
      <c r="D177" s="215">
        <v>20000</v>
      </c>
    </row>
    <row r="178" spans="1:4" ht="102" x14ac:dyDescent="0.2">
      <c r="A178" s="212" t="s">
        <v>5</v>
      </c>
      <c r="B178" s="213" t="s">
        <v>898</v>
      </c>
      <c r="C178" s="217" t="s">
        <v>899</v>
      </c>
      <c r="D178" s="215">
        <v>200000</v>
      </c>
    </row>
    <row r="179" spans="1:4" ht="102" x14ac:dyDescent="0.2">
      <c r="A179" s="212" t="s">
        <v>4</v>
      </c>
      <c r="B179" s="213" t="s">
        <v>898</v>
      </c>
      <c r="C179" s="217" t="s">
        <v>899</v>
      </c>
      <c r="D179" s="215">
        <v>150</v>
      </c>
    </row>
    <row r="180" spans="1:4" x14ac:dyDescent="0.2">
      <c r="C180" s="222" t="s">
        <v>755</v>
      </c>
      <c r="D180" s="220">
        <f>SUM(D45:D179)</f>
        <v>26224350</v>
      </c>
    </row>
    <row r="182" spans="1:4" ht="38.25" x14ac:dyDescent="0.2">
      <c r="B182" s="223" t="s">
        <v>900</v>
      </c>
    </row>
    <row r="185" spans="1:4" ht="12.75" customHeight="1" x14ac:dyDescent="0.2">
      <c r="B185" s="257" t="s">
        <v>901</v>
      </c>
      <c r="C185" s="257"/>
      <c r="D185" s="257"/>
    </row>
    <row r="186" spans="1:4" x14ac:dyDescent="0.2">
      <c r="B186" s="256"/>
      <c r="C186" s="256"/>
      <c r="D186" s="256"/>
    </row>
    <row r="187" spans="1:4" x14ac:dyDescent="0.2">
      <c r="B187" s="256"/>
      <c r="C187" s="256"/>
      <c r="D187" s="256"/>
    </row>
    <row r="188" spans="1:4" ht="15" x14ac:dyDescent="0.2">
      <c r="B188" s="257" t="s">
        <v>570</v>
      </c>
      <c r="C188" s="257"/>
      <c r="D188" s="257"/>
    </row>
    <row r="189" spans="1:4" x14ac:dyDescent="0.2">
      <c r="B189" s="258"/>
      <c r="C189" s="256"/>
      <c r="D189" s="256"/>
    </row>
    <row r="190" spans="1:4" x14ac:dyDescent="0.2">
      <c r="B190" s="256"/>
      <c r="C190" s="256"/>
      <c r="D190" s="256"/>
    </row>
    <row r="191" spans="1:4" x14ac:dyDescent="0.2">
      <c r="B191" s="256"/>
      <c r="C191" s="256"/>
      <c r="D191" s="256"/>
    </row>
    <row r="192" spans="1:4" x14ac:dyDescent="0.2">
      <c r="B192" s="257" t="s">
        <v>577</v>
      </c>
      <c r="C192" s="257"/>
      <c r="D192" s="257"/>
    </row>
    <row r="193" spans="2:4" x14ac:dyDescent="0.2">
      <c r="B193" s="257"/>
      <c r="C193" s="257"/>
      <c r="D193" s="257"/>
    </row>
    <row r="194" spans="2:4" x14ac:dyDescent="0.2">
      <c r="B194" s="256"/>
      <c r="C194" s="256"/>
      <c r="D194" s="256"/>
    </row>
    <row r="195" spans="2:4" x14ac:dyDescent="0.2">
      <c r="B195" s="256"/>
      <c r="C195" s="256"/>
      <c r="D195" s="256"/>
    </row>
    <row r="196" spans="2:4" x14ac:dyDescent="0.2">
      <c r="B196" s="256"/>
      <c r="C196" s="256"/>
      <c r="D196" s="256"/>
    </row>
    <row r="197" spans="2:4" ht="15" x14ac:dyDescent="0.2">
      <c r="B197" s="224" t="s">
        <v>902</v>
      </c>
      <c r="D197" s="225" t="s">
        <v>903</v>
      </c>
    </row>
    <row r="198" spans="2:4" x14ac:dyDescent="0.2">
      <c r="B198" s="256"/>
      <c r="C198" s="256"/>
      <c r="D198" s="256"/>
    </row>
    <row r="199" spans="2:4" x14ac:dyDescent="0.2">
      <c r="B199" s="256"/>
      <c r="C199" s="256"/>
      <c r="D199" s="256"/>
    </row>
    <row r="200" spans="2:4" x14ac:dyDescent="0.2">
      <c r="B200" s="256"/>
      <c r="C200" s="256"/>
      <c r="D200" s="256"/>
    </row>
    <row r="201" spans="2:4" x14ac:dyDescent="0.2">
      <c r="B201" s="256"/>
      <c r="C201" s="256"/>
      <c r="D201" s="256"/>
    </row>
    <row r="202" spans="2:4" ht="15" x14ac:dyDescent="0.2">
      <c r="B202" s="224" t="s">
        <v>648</v>
      </c>
      <c r="D202" s="225" t="s">
        <v>904</v>
      </c>
    </row>
    <row r="203" spans="2:4" x14ac:dyDescent="0.2">
      <c r="B203" s="256"/>
      <c r="C203" s="256"/>
      <c r="D203" s="256"/>
    </row>
    <row r="204" spans="2:4" x14ac:dyDescent="0.2">
      <c r="B204" s="256"/>
      <c r="C204" s="256"/>
      <c r="D204" s="256"/>
    </row>
    <row r="205" spans="2:4" x14ac:dyDescent="0.2">
      <c r="B205" s="256"/>
      <c r="C205" s="256"/>
      <c r="D205" s="256"/>
    </row>
    <row r="206" spans="2:4" x14ac:dyDescent="0.2">
      <c r="B206" s="256"/>
      <c r="C206" s="256"/>
      <c r="D206" s="256"/>
    </row>
  </sheetData>
  <mergeCells count="8">
    <mergeCell ref="B198:D201"/>
    <mergeCell ref="B203:D206"/>
    <mergeCell ref="B185:D185"/>
    <mergeCell ref="B186:D187"/>
    <mergeCell ref="B188:D188"/>
    <mergeCell ref="B189:D191"/>
    <mergeCell ref="B192:D193"/>
    <mergeCell ref="B194:D196"/>
  </mergeCells>
  <pageMargins left="0.74803149606299213" right="0.74803149606299213" top="0.98425196850393704" bottom="0.98425196850393704" header="0.51181102362204722" footer="0.51181102362204722"/>
  <pageSetup paperSize="9" scale="85" orientation="landscape"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zoomScale="75" zoomScaleNormal="75" zoomScaleSheetLayoutView="50" workbookViewId="0">
      <selection activeCell="N55" sqref="N55"/>
    </sheetView>
  </sheetViews>
  <sheetFormatPr defaultRowHeight="15.75" x14ac:dyDescent="0.25"/>
  <cols>
    <col min="1" max="1" width="10.5703125" style="202" customWidth="1"/>
    <col min="2" max="2" width="78.140625" style="203" customWidth="1"/>
    <col min="3" max="3" width="21.85546875" style="159" hidden="1" customWidth="1"/>
    <col min="4" max="4" width="23.7109375" style="204" customWidth="1"/>
    <col min="5" max="5" width="24.7109375" style="204" customWidth="1"/>
    <col min="6" max="6" width="27.28515625" style="204" customWidth="1"/>
    <col min="7" max="256" width="9.140625" style="159"/>
    <col min="257" max="257" width="10.5703125" style="159" customWidth="1"/>
    <col min="258" max="258" width="78.140625" style="159" customWidth="1"/>
    <col min="259" max="259" width="0" style="159" hidden="1" customWidth="1"/>
    <col min="260" max="260" width="23.7109375" style="159" customWidth="1"/>
    <col min="261" max="261" width="24.7109375" style="159" customWidth="1"/>
    <col min="262" max="262" width="27.28515625" style="159" customWidth="1"/>
    <col min="263" max="512" width="9.140625" style="159"/>
    <col min="513" max="513" width="10.5703125" style="159" customWidth="1"/>
    <col min="514" max="514" width="78.140625" style="159" customWidth="1"/>
    <col min="515" max="515" width="0" style="159" hidden="1" customWidth="1"/>
    <col min="516" max="516" width="23.7109375" style="159" customWidth="1"/>
    <col min="517" max="517" width="24.7109375" style="159" customWidth="1"/>
    <col min="518" max="518" width="27.28515625" style="159" customWidth="1"/>
    <col min="519" max="768" width="9.140625" style="159"/>
    <col min="769" max="769" width="10.5703125" style="159" customWidth="1"/>
    <col min="770" max="770" width="78.140625" style="159" customWidth="1"/>
    <col min="771" max="771" width="0" style="159" hidden="1" customWidth="1"/>
    <col min="772" max="772" width="23.7109375" style="159" customWidth="1"/>
    <col min="773" max="773" width="24.7109375" style="159" customWidth="1"/>
    <col min="774" max="774" width="27.28515625" style="159" customWidth="1"/>
    <col min="775" max="1024" width="9.140625" style="159"/>
    <col min="1025" max="1025" width="10.5703125" style="159" customWidth="1"/>
    <col min="1026" max="1026" width="78.140625" style="159" customWidth="1"/>
    <col min="1027" max="1027" width="0" style="159" hidden="1" customWidth="1"/>
    <col min="1028" max="1028" width="23.7109375" style="159" customWidth="1"/>
    <col min="1029" max="1029" width="24.7109375" style="159" customWidth="1"/>
    <col min="1030" max="1030" width="27.28515625" style="159" customWidth="1"/>
    <col min="1031" max="1280" width="9.140625" style="159"/>
    <col min="1281" max="1281" width="10.5703125" style="159" customWidth="1"/>
    <col min="1282" max="1282" width="78.140625" style="159" customWidth="1"/>
    <col min="1283" max="1283" width="0" style="159" hidden="1" customWidth="1"/>
    <col min="1284" max="1284" width="23.7109375" style="159" customWidth="1"/>
    <col min="1285" max="1285" width="24.7109375" style="159" customWidth="1"/>
    <col min="1286" max="1286" width="27.28515625" style="159" customWidth="1"/>
    <col min="1287" max="1536" width="9.140625" style="159"/>
    <col min="1537" max="1537" width="10.5703125" style="159" customWidth="1"/>
    <col min="1538" max="1538" width="78.140625" style="159" customWidth="1"/>
    <col min="1539" max="1539" width="0" style="159" hidden="1" customWidth="1"/>
    <col min="1540" max="1540" width="23.7109375" style="159" customWidth="1"/>
    <col min="1541" max="1541" width="24.7109375" style="159" customWidth="1"/>
    <col min="1542" max="1542" width="27.28515625" style="159" customWidth="1"/>
    <col min="1543" max="1792" width="9.140625" style="159"/>
    <col min="1793" max="1793" width="10.5703125" style="159" customWidth="1"/>
    <col min="1794" max="1794" width="78.140625" style="159" customWidth="1"/>
    <col min="1795" max="1795" width="0" style="159" hidden="1" customWidth="1"/>
    <col min="1796" max="1796" width="23.7109375" style="159" customWidth="1"/>
    <col min="1797" max="1797" width="24.7109375" style="159" customWidth="1"/>
    <col min="1798" max="1798" width="27.28515625" style="159" customWidth="1"/>
    <col min="1799" max="2048" width="9.140625" style="159"/>
    <col min="2049" max="2049" width="10.5703125" style="159" customWidth="1"/>
    <col min="2050" max="2050" width="78.140625" style="159" customWidth="1"/>
    <col min="2051" max="2051" width="0" style="159" hidden="1" customWidth="1"/>
    <col min="2052" max="2052" width="23.7109375" style="159" customWidth="1"/>
    <col min="2053" max="2053" width="24.7109375" style="159" customWidth="1"/>
    <col min="2054" max="2054" width="27.28515625" style="159" customWidth="1"/>
    <col min="2055" max="2304" width="9.140625" style="159"/>
    <col min="2305" max="2305" width="10.5703125" style="159" customWidth="1"/>
    <col min="2306" max="2306" width="78.140625" style="159" customWidth="1"/>
    <col min="2307" max="2307" width="0" style="159" hidden="1" customWidth="1"/>
    <col min="2308" max="2308" width="23.7109375" style="159" customWidth="1"/>
    <col min="2309" max="2309" width="24.7109375" style="159" customWidth="1"/>
    <col min="2310" max="2310" width="27.28515625" style="159" customWidth="1"/>
    <col min="2311" max="2560" width="9.140625" style="159"/>
    <col min="2561" max="2561" width="10.5703125" style="159" customWidth="1"/>
    <col min="2562" max="2562" width="78.140625" style="159" customWidth="1"/>
    <col min="2563" max="2563" width="0" style="159" hidden="1" customWidth="1"/>
    <col min="2564" max="2564" width="23.7109375" style="159" customWidth="1"/>
    <col min="2565" max="2565" width="24.7109375" style="159" customWidth="1"/>
    <col min="2566" max="2566" width="27.28515625" style="159" customWidth="1"/>
    <col min="2567" max="2816" width="9.140625" style="159"/>
    <col min="2817" max="2817" width="10.5703125" style="159" customWidth="1"/>
    <col min="2818" max="2818" width="78.140625" style="159" customWidth="1"/>
    <col min="2819" max="2819" width="0" style="159" hidden="1" customWidth="1"/>
    <col min="2820" max="2820" width="23.7109375" style="159" customWidth="1"/>
    <col min="2821" max="2821" width="24.7109375" style="159" customWidth="1"/>
    <col min="2822" max="2822" width="27.28515625" style="159" customWidth="1"/>
    <col min="2823" max="3072" width="9.140625" style="159"/>
    <col min="3073" max="3073" width="10.5703125" style="159" customWidth="1"/>
    <col min="3074" max="3074" width="78.140625" style="159" customWidth="1"/>
    <col min="3075" max="3075" width="0" style="159" hidden="1" customWidth="1"/>
    <col min="3076" max="3076" width="23.7109375" style="159" customWidth="1"/>
    <col min="3077" max="3077" width="24.7109375" style="159" customWidth="1"/>
    <col min="3078" max="3078" width="27.28515625" style="159" customWidth="1"/>
    <col min="3079" max="3328" width="9.140625" style="159"/>
    <col min="3329" max="3329" width="10.5703125" style="159" customWidth="1"/>
    <col min="3330" max="3330" width="78.140625" style="159" customWidth="1"/>
    <col min="3331" max="3331" width="0" style="159" hidden="1" customWidth="1"/>
    <col min="3332" max="3332" width="23.7109375" style="159" customWidth="1"/>
    <col min="3333" max="3333" width="24.7109375" style="159" customWidth="1"/>
    <col min="3334" max="3334" width="27.28515625" style="159" customWidth="1"/>
    <col min="3335" max="3584" width="9.140625" style="159"/>
    <col min="3585" max="3585" width="10.5703125" style="159" customWidth="1"/>
    <col min="3586" max="3586" width="78.140625" style="159" customWidth="1"/>
    <col min="3587" max="3587" width="0" style="159" hidden="1" customWidth="1"/>
    <col min="3588" max="3588" width="23.7109375" style="159" customWidth="1"/>
    <col min="3589" max="3589" width="24.7109375" style="159" customWidth="1"/>
    <col min="3590" max="3590" width="27.28515625" style="159" customWidth="1"/>
    <col min="3591" max="3840" width="9.140625" style="159"/>
    <col min="3841" max="3841" width="10.5703125" style="159" customWidth="1"/>
    <col min="3842" max="3842" width="78.140625" style="159" customWidth="1"/>
    <col min="3843" max="3843" width="0" style="159" hidden="1" customWidth="1"/>
    <col min="3844" max="3844" width="23.7109375" style="159" customWidth="1"/>
    <col min="3845" max="3845" width="24.7109375" style="159" customWidth="1"/>
    <col min="3846" max="3846" width="27.28515625" style="159" customWidth="1"/>
    <col min="3847" max="4096" width="9.140625" style="159"/>
    <col min="4097" max="4097" width="10.5703125" style="159" customWidth="1"/>
    <col min="4098" max="4098" width="78.140625" style="159" customWidth="1"/>
    <col min="4099" max="4099" width="0" style="159" hidden="1" customWidth="1"/>
    <col min="4100" max="4100" width="23.7109375" style="159" customWidth="1"/>
    <col min="4101" max="4101" width="24.7109375" style="159" customWidth="1"/>
    <col min="4102" max="4102" width="27.28515625" style="159" customWidth="1"/>
    <col min="4103" max="4352" width="9.140625" style="159"/>
    <col min="4353" max="4353" width="10.5703125" style="159" customWidth="1"/>
    <col min="4354" max="4354" width="78.140625" style="159" customWidth="1"/>
    <col min="4355" max="4355" width="0" style="159" hidden="1" customWidth="1"/>
    <col min="4356" max="4356" width="23.7109375" style="159" customWidth="1"/>
    <col min="4357" max="4357" width="24.7109375" style="159" customWidth="1"/>
    <col min="4358" max="4358" width="27.28515625" style="159" customWidth="1"/>
    <col min="4359" max="4608" width="9.140625" style="159"/>
    <col min="4609" max="4609" width="10.5703125" style="159" customWidth="1"/>
    <col min="4610" max="4610" width="78.140625" style="159" customWidth="1"/>
    <col min="4611" max="4611" width="0" style="159" hidden="1" customWidth="1"/>
    <col min="4612" max="4612" width="23.7109375" style="159" customWidth="1"/>
    <col min="4613" max="4613" width="24.7109375" style="159" customWidth="1"/>
    <col min="4614" max="4614" width="27.28515625" style="159" customWidth="1"/>
    <col min="4615" max="4864" width="9.140625" style="159"/>
    <col min="4865" max="4865" width="10.5703125" style="159" customWidth="1"/>
    <col min="4866" max="4866" width="78.140625" style="159" customWidth="1"/>
    <col min="4867" max="4867" width="0" style="159" hidden="1" customWidth="1"/>
    <col min="4868" max="4868" width="23.7109375" style="159" customWidth="1"/>
    <col min="4869" max="4869" width="24.7109375" style="159" customWidth="1"/>
    <col min="4870" max="4870" width="27.28515625" style="159" customWidth="1"/>
    <col min="4871" max="5120" width="9.140625" style="159"/>
    <col min="5121" max="5121" width="10.5703125" style="159" customWidth="1"/>
    <col min="5122" max="5122" width="78.140625" style="159" customWidth="1"/>
    <col min="5123" max="5123" width="0" style="159" hidden="1" customWidth="1"/>
    <col min="5124" max="5124" width="23.7109375" style="159" customWidth="1"/>
    <col min="5125" max="5125" width="24.7109375" style="159" customWidth="1"/>
    <col min="5126" max="5126" width="27.28515625" style="159" customWidth="1"/>
    <col min="5127" max="5376" width="9.140625" style="159"/>
    <col min="5377" max="5377" width="10.5703125" style="159" customWidth="1"/>
    <col min="5378" max="5378" width="78.140625" style="159" customWidth="1"/>
    <col min="5379" max="5379" width="0" style="159" hidden="1" customWidth="1"/>
    <col min="5380" max="5380" width="23.7109375" style="159" customWidth="1"/>
    <col min="5381" max="5381" width="24.7109375" style="159" customWidth="1"/>
    <col min="5382" max="5382" width="27.28515625" style="159" customWidth="1"/>
    <col min="5383" max="5632" width="9.140625" style="159"/>
    <col min="5633" max="5633" width="10.5703125" style="159" customWidth="1"/>
    <col min="5634" max="5634" width="78.140625" style="159" customWidth="1"/>
    <col min="5635" max="5635" width="0" style="159" hidden="1" customWidth="1"/>
    <col min="5636" max="5636" width="23.7109375" style="159" customWidth="1"/>
    <col min="5637" max="5637" width="24.7109375" style="159" customWidth="1"/>
    <col min="5638" max="5638" width="27.28515625" style="159" customWidth="1"/>
    <col min="5639" max="5888" width="9.140625" style="159"/>
    <col min="5889" max="5889" width="10.5703125" style="159" customWidth="1"/>
    <col min="5890" max="5890" width="78.140625" style="159" customWidth="1"/>
    <col min="5891" max="5891" width="0" style="159" hidden="1" customWidth="1"/>
    <col min="5892" max="5892" width="23.7109375" style="159" customWidth="1"/>
    <col min="5893" max="5893" width="24.7109375" style="159" customWidth="1"/>
    <col min="5894" max="5894" width="27.28515625" style="159" customWidth="1"/>
    <col min="5895" max="6144" width="9.140625" style="159"/>
    <col min="6145" max="6145" width="10.5703125" style="159" customWidth="1"/>
    <col min="6146" max="6146" width="78.140625" style="159" customWidth="1"/>
    <col min="6147" max="6147" width="0" style="159" hidden="1" customWidth="1"/>
    <col min="6148" max="6148" width="23.7109375" style="159" customWidth="1"/>
    <col min="6149" max="6149" width="24.7109375" style="159" customWidth="1"/>
    <col min="6150" max="6150" width="27.28515625" style="159" customWidth="1"/>
    <col min="6151" max="6400" width="9.140625" style="159"/>
    <col min="6401" max="6401" width="10.5703125" style="159" customWidth="1"/>
    <col min="6402" max="6402" width="78.140625" style="159" customWidth="1"/>
    <col min="6403" max="6403" width="0" style="159" hidden="1" customWidth="1"/>
    <col min="6404" max="6404" width="23.7109375" style="159" customWidth="1"/>
    <col min="6405" max="6405" width="24.7109375" style="159" customWidth="1"/>
    <col min="6406" max="6406" width="27.28515625" style="159" customWidth="1"/>
    <col min="6407" max="6656" width="9.140625" style="159"/>
    <col min="6657" max="6657" width="10.5703125" style="159" customWidth="1"/>
    <col min="6658" max="6658" width="78.140625" style="159" customWidth="1"/>
    <col min="6659" max="6659" width="0" style="159" hidden="1" customWidth="1"/>
    <col min="6660" max="6660" width="23.7109375" style="159" customWidth="1"/>
    <col min="6661" max="6661" width="24.7109375" style="159" customWidth="1"/>
    <col min="6662" max="6662" width="27.28515625" style="159" customWidth="1"/>
    <col min="6663" max="6912" width="9.140625" style="159"/>
    <col min="6913" max="6913" width="10.5703125" style="159" customWidth="1"/>
    <col min="6914" max="6914" width="78.140625" style="159" customWidth="1"/>
    <col min="6915" max="6915" width="0" style="159" hidden="1" customWidth="1"/>
    <col min="6916" max="6916" width="23.7109375" style="159" customWidth="1"/>
    <col min="6917" max="6917" width="24.7109375" style="159" customWidth="1"/>
    <col min="6918" max="6918" width="27.28515625" style="159" customWidth="1"/>
    <col min="6919" max="7168" width="9.140625" style="159"/>
    <col min="7169" max="7169" width="10.5703125" style="159" customWidth="1"/>
    <col min="7170" max="7170" width="78.140625" style="159" customWidth="1"/>
    <col min="7171" max="7171" width="0" style="159" hidden="1" customWidth="1"/>
    <col min="7172" max="7172" width="23.7109375" style="159" customWidth="1"/>
    <col min="7173" max="7173" width="24.7109375" style="159" customWidth="1"/>
    <col min="7174" max="7174" width="27.28515625" style="159" customWidth="1"/>
    <col min="7175" max="7424" width="9.140625" style="159"/>
    <col min="7425" max="7425" width="10.5703125" style="159" customWidth="1"/>
    <col min="7426" max="7426" width="78.140625" style="159" customWidth="1"/>
    <col min="7427" max="7427" width="0" style="159" hidden="1" customWidth="1"/>
    <col min="7428" max="7428" width="23.7109375" style="159" customWidth="1"/>
    <col min="7429" max="7429" width="24.7109375" style="159" customWidth="1"/>
    <col min="7430" max="7430" width="27.28515625" style="159" customWidth="1"/>
    <col min="7431" max="7680" width="9.140625" style="159"/>
    <col min="7681" max="7681" width="10.5703125" style="159" customWidth="1"/>
    <col min="7682" max="7682" width="78.140625" style="159" customWidth="1"/>
    <col min="7683" max="7683" width="0" style="159" hidden="1" customWidth="1"/>
    <col min="7684" max="7684" width="23.7109375" style="159" customWidth="1"/>
    <col min="7685" max="7685" width="24.7109375" style="159" customWidth="1"/>
    <col min="7686" max="7686" width="27.28515625" style="159" customWidth="1"/>
    <col min="7687" max="7936" width="9.140625" style="159"/>
    <col min="7937" max="7937" width="10.5703125" style="159" customWidth="1"/>
    <col min="7938" max="7938" width="78.140625" style="159" customWidth="1"/>
    <col min="7939" max="7939" width="0" style="159" hidden="1" customWidth="1"/>
    <col min="7940" max="7940" width="23.7109375" style="159" customWidth="1"/>
    <col min="7941" max="7941" width="24.7109375" style="159" customWidth="1"/>
    <col min="7942" max="7942" width="27.28515625" style="159" customWidth="1"/>
    <col min="7943" max="8192" width="9.140625" style="159"/>
    <col min="8193" max="8193" width="10.5703125" style="159" customWidth="1"/>
    <col min="8194" max="8194" width="78.140625" style="159" customWidth="1"/>
    <col min="8195" max="8195" width="0" style="159" hidden="1" customWidth="1"/>
    <col min="8196" max="8196" width="23.7109375" style="159" customWidth="1"/>
    <col min="8197" max="8197" width="24.7109375" style="159" customWidth="1"/>
    <col min="8198" max="8198" width="27.28515625" style="159" customWidth="1"/>
    <col min="8199" max="8448" width="9.140625" style="159"/>
    <col min="8449" max="8449" width="10.5703125" style="159" customWidth="1"/>
    <col min="8450" max="8450" width="78.140625" style="159" customWidth="1"/>
    <col min="8451" max="8451" width="0" style="159" hidden="1" customWidth="1"/>
    <col min="8452" max="8452" width="23.7109375" style="159" customWidth="1"/>
    <col min="8453" max="8453" width="24.7109375" style="159" customWidth="1"/>
    <col min="8454" max="8454" width="27.28515625" style="159" customWidth="1"/>
    <col min="8455" max="8704" width="9.140625" style="159"/>
    <col min="8705" max="8705" width="10.5703125" style="159" customWidth="1"/>
    <col min="8706" max="8706" width="78.140625" style="159" customWidth="1"/>
    <col min="8707" max="8707" width="0" style="159" hidden="1" customWidth="1"/>
    <col min="8708" max="8708" width="23.7109375" style="159" customWidth="1"/>
    <col min="8709" max="8709" width="24.7109375" style="159" customWidth="1"/>
    <col min="8710" max="8710" width="27.28515625" style="159" customWidth="1"/>
    <col min="8711" max="8960" width="9.140625" style="159"/>
    <col min="8961" max="8961" width="10.5703125" style="159" customWidth="1"/>
    <col min="8962" max="8962" width="78.140625" style="159" customWidth="1"/>
    <col min="8963" max="8963" width="0" style="159" hidden="1" customWidth="1"/>
    <col min="8964" max="8964" width="23.7109375" style="159" customWidth="1"/>
    <col min="8965" max="8965" width="24.7109375" style="159" customWidth="1"/>
    <col min="8966" max="8966" width="27.28515625" style="159" customWidth="1"/>
    <col min="8967" max="9216" width="9.140625" style="159"/>
    <col min="9217" max="9217" width="10.5703125" style="159" customWidth="1"/>
    <col min="9218" max="9218" width="78.140625" style="159" customWidth="1"/>
    <col min="9219" max="9219" width="0" style="159" hidden="1" customWidth="1"/>
    <col min="9220" max="9220" width="23.7109375" style="159" customWidth="1"/>
    <col min="9221" max="9221" width="24.7109375" style="159" customWidth="1"/>
    <col min="9222" max="9222" width="27.28515625" style="159" customWidth="1"/>
    <col min="9223" max="9472" width="9.140625" style="159"/>
    <col min="9473" max="9473" width="10.5703125" style="159" customWidth="1"/>
    <col min="9474" max="9474" width="78.140625" style="159" customWidth="1"/>
    <col min="9475" max="9475" width="0" style="159" hidden="1" customWidth="1"/>
    <col min="9476" max="9476" width="23.7109375" style="159" customWidth="1"/>
    <col min="9477" max="9477" width="24.7109375" style="159" customWidth="1"/>
    <col min="9478" max="9478" width="27.28515625" style="159" customWidth="1"/>
    <col min="9479" max="9728" width="9.140625" style="159"/>
    <col min="9729" max="9729" width="10.5703125" style="159" customWidth="1"/>
    <col min="9730" max="9730" width="78.140625" style="159" customWidth="1"/>
    <col min="9731" max="9731" width="0" style="159" hidden="1" customWidth="1"/>
    <col min="9732" max="9732" width="23.7109375" style="159" customWidth="1"/>
    <col min="9733" max="9733" width="24.7109375" style="159" customWidth="1"/>
    <col min="9734" max="9734" width="27.28515625" style="159" customWidth="1"/>
    <col min="9735" max="9984" width="9.140625" style="159"/>
    <col min="9985" max="9985" width="10.5703125" style="159" customWidth="1"/>
    <col min="9986" max="9986" width="78.140625" style="159" customWidth="1"/>
    <col min="9987" max="9987" width="0" style="159" hidden="1" customWidth="1"/>
    <col min="9988" max="9988" width="23.7109375" style="159" customWidth="1"/>
    <col min="9989" max="9989" width="24.7109375" style="159" customWidth="1"/>
    <col min="9990" max="9990" width="27.28515625" style="159" customWidth="1"/>
    <col min="9991" max="10240" width="9.140625" style="159"/>
    <col min="10241" max="10241" width="10.5703125" style="159" customWidth="1"/>
    <col min="10242" max="10242" width="78.140625" style="159" customWidth="1"/>
    <col min="10243" max="10243" width="0" style="159" hidden="1" customWidth="1"/>
    <col min="10244" max="10244" width="23.7109375" style="159" customWidth="1"/>
    <col min="10245" max="10245" width="24.7109375" style="159" customWidth="1"/>
    <col min="10246" max="10246" width="27.28515625" style="159" customWidth="1"/>
    <col min="10247" max="10496" width="9.140625" style="159"/>
    <col min="10497" max="10497" width="10.5703125" style="159" customWidth="1"/>
    <col min="10498" max="10498" width="78.140625" style="159" customWidth="1"/>
    <col min="10499" max="10499" width="0" style="159" hidden="1" customWidth="1"/>
    <col min="10500" max="10500" width="23.7109375" style="159" customWidth="1"/>
    <col min="10501" max="10501" width="24.7109375" style="159" customWidth="1"/>
    <col min="10502" max="10502" width="27.28515625" style="159" customWidth="1"/>
    <col min="10503" max="10752" width="9.140625" style="159"/>
    <col min="10753" max="10753" width="10.5703125" style="159" customWidth="1"/>
    <col min="10754" max="10754" width="78.140625" style="159" customWidth="1"/>
    <col min="10755" max="10755" width="0" style="159" hidden="1" customWidth="1"/>
    <col min="10756" max="10756" width="23.7109375" style="159" customWidth="1"/>
    <col min="10757" max="10757" width="24.7109375" style="159" customWidth="1"/>
    <col min="10758" max="10758" width="27.28515625" style="159" customWidth="1"/>
    <col min="10759" max="11008" width="9.140625" style="159"/>
    <col min="11009" max="11009" width="10.5703125" style="159" customWidth="1"/>
    <col min="11010" max="11010" width="78.140625" style="159" customWidth="1"/>
    <col min="11011" max="11011" width="0" style="159" hidden="1" customWidth="1"/>
    <col min="11012" max="11012" width="23.7109375" style="159" customWidth="1"/>
    <col min="11013" max="11013" width="24.7109375" style="159" customWidth="1"/>
    <col min="11014" max="11014" width="27.28515625" style="159" customWidth="1"/>
    <col min="11015" max="11264" width="9.140625" style="159"/>
    <col min="11265" max="11265" width="10.5703125" style="159" customWidth="1"/>
    <col min="11266" max="11266" width="78.140625" style="159" customWidth="1"/>
    <col min="11267" max="11267" width="0" style="159" hidden="1" customWidth="1"/>
    <col min="11268" max="11268" width="23.7109375" style="159" customWidth="1"/>
    <col min="11269" max="11269" width="24.7109375" style="159" customWidth="1"/>
    <col min="11270" max="11270" width="27.28515625" style="159" customWidth="1"/>
    <col min="11271" max="11520" width="9.140625" style="159"/>
    <col min="11521" max="11521" width="10.5703125" style="159" customWidth="1"/>
    <col min="11522" max="11522" width="78.140625" style="159" customWidth="1"/>
    <col min="11523" max="11523" width="0" style="159" hidden="1" customWidth="1"/>
    <col min="11524" max="11524" width="23.7109375" style="159" customWidth="1"/>
    <col min="11525" max="11525" width="24.7109375" style="159" customWidth="1"/>
    <col min="11526" max="11526" width="27.28515625" style="159" customWidth="1"/>
    <col min="11527" max="11776" width="9.140625" style="159"/>
    <col min="11777" max="11777" width="10.5703125" style="159" customWidth="1"/>
    <col min="11778" max="11778" width="78.140625" style="159" customWidth="1"/>
    <col min="11779" max="11779" width="0" style="159" hidden="1" customWidth="1"/>
    <col min="11780" max="11780" width="23.7109375" style="159" customWidth="1"/>
    <col min="11781" max="11781" width="24.7109375" style="159" customWidth="1"/>
    <col min="11782" max="11782" width="27.28515625" style="159" customWidth="1"/>
    <col min="11783" max="12032" width="9.140625" style="159"/>
    <col min="12033" max="12033" width="10.5703125" style="159" customWidth="1"/>
    <col min="12034" max="12034" width="78.140625" style="159" customWidth="1"/>
    <col min="12035" max="12035" width="0" style="159" hidden="1" customWidth="1"/>
    <col min="12036" max="12036" width="23.7109375" style="159" customWidth="1"/>
    <col min="12037" max="12037" width="24.7109375" style="159" customWidth="1"/>
    <col min="12038" max="12038" width="27.28515625" style="159" customWidth="1"/>
    <col min="12039" max="12288" width="9.140625" style="159"/>
    <col min="12289" max="12289" width="10.5703125" style="159" customWidth="1"/>
    <col min="12290" max="12290" width="78.140625" style="159" customWidth="1"/>
    <col min="12291" max="12291" width="0" style="159" hidden="1" customWidth="1"/>
    <col min="12292" max="12292" width="23.7109375" style="159" customWidth="1"/>
    <col min="12293" max="12293" width="24.7109375" style="159" customWidth="1"/>
    <col min="12294" max="12294" width="27.28515625" style="159" customWidth="1"/>
    <col min="12295" max="12544" width="9.140625" style="159"/>
    <col min="12545" max="12545" width="10.5703125" style="159" customWidth="1"/>
    <col min="12546" max="12546" width="78.140625" style="159" customWidth="1"/>
    <col min="12547" max="12547" width="0" style="159" hidden="1" customWidth="1"/>
    <col min="12548" max="12548" width="23.7109375" style="159" customWidth="1"/>
    <col min="12549" max="12549" width="24.7109375" style="159" customWidth="1"/>
    <col min="12550" max="12550" width="27.28515625" style="159" customWidth="1"/>
    <col min="12551" max="12800" width="9.140625" style="159"/>
    <col min="12801" max="12801" width="10.5703125" style="159" customWidth="1"/>
    <col min="12802" max="12802" width="78.140625" style="159" customWidth="1"/>
    <col min="12803" max="12803" width="0" style="159" hidden="1" customWidth="1"/>
    <col min="12804" max="12804" width="23.7109375" style="159" customWidth="1"/>
    <col min="12805" max="12805" width="24.7109375" style="159" customWidth="1"/>
    <col min="12806" max="12806" width="27.28515625" style="159" customWidth="1"/>
    <col min="12807" max="13056" width="9.140625" style="159"/>
    <col min="13057" max="13057" width="10.5703125" style="159" customWidth="1"/>
    <col min="13058" max="13058" width="78.140625" style="159" customWidth="1"/>
    <col min="13059" max="13059" width="0" style="159" hidden="1" customWidth="1"/>
    <col min="13060" max="13060" width="23.7109375" style="159" customWidth="1"/>
    <col min="13061" max="13061" width="24.7109375" style="159" customWidth="1"/>
    <col min="13062" max="13062" width="27.28515625" style="159" customWidth="1"/>
    <col min="13063" max="13312" width="9.140625" style="159"/>
    <col min="13313" max="13313" width="10.5703125" style="159" customWidth="1"/>
    <col min="13314" max="13314" width="78.140625" style="159" customWidth="1"/>
    <col min="13315" max="13315" width="0" style="159" hidden="1" customWidth="1"/>
    <col min="13316" max="13316" width="23.7109375" style="159" customWidth="1"/>
    <col min="13317" max="13317" width="24.7109375" style="159" customWidth="1"/>
    <col min="13318" max="13318" width="27.28515625" style="159" customWidth="1"/>
    <col min="13319" max="13568" width="9.140625" style="159"/>
    <col min="13569" max="13569" width="10.5703125" style="159" customWidth="1"/>
    <col min="13570" max="13570" width="78.140625" style="159" customWidth="1"/>
    <col min="13571" max="13571" width="0" style="159" hidden="1" customWidth="1"/>
    <col min="13572" max="13572" width="23.7109375" style="159" customWidth="1"/>
    <col min="13573" max="13573" width="24.7109375" style="159" customWidth="1"/>
    <col min="13574" max="13574" width="27.28515625" style="159" customWidth="1"/>
    <col min="13575" max="13824" width="9.140625" style="159"/>
    <col min="13825" max="13825" width="10.5703125" style="159" customWidth="1"/>
    <col min="13826" max="13826" width="78.140625" style="159" customWidth="1"/>
    <col min="13827" max="13827" width="0" style="159" hidden="1" customWidth="1"/>
    <col min="13828" max="13828" width="23.7109375" style="159" customWidth="1"/>
    <col min="13829" max="13829" width="24.7109375" style="159" customWidth="1"/>
    <col min="13830" max="13830" width="27.28515625" style="159" customWidth="1"/>
    <col min="13831" max="14080" width="9.140625" style="159"/>
    <col min="14081" max="14081" width="10.5703125" style="159" customWidth="1"/>
    <col min="14082" max="14082" width="78.140625" style="159" customWidth="1"/>
    <col min="14083" max="14083" width="0" style="159" hidden="1" customWidth="1"/>
    <col min="14084" max="14084" width="23.7109375" style="159" customWidth="1"/>
    <col min="14085" max="14085" width="24.7109375" style="159" customWidth="1"/>
    <col min="14086" max="14086" width="27.28515625" style="159" customWidth="1"/>
    <col min="14087" max="14336" width="9.140625" style="159"/>
    <col min="14337" max="14337" width="10.5703125" style="159" customWidth="1"/>
    <col min="14338" max="14338" width="78.140625" style="159" customWidth="1"/>
    <col min="14339" max="14339" width="0" style="159" hidden="1" customWidth="1"/>
    <col min="14340" max="14340" width="23.7109375" style="159" customWidth="1"/>
    <col min="14341" max="14341" width="24.7109375" style="159" customWidth="1"/>
    <col min="14342" max="14342" width="27.28515625" style="159" customWidth="1"/>
    <col min="14343" max="14592" width="9.140625" style="159"/>
    <col min="14593" max="14593" width="10.5703125" style="159" customWidth="1"/>
    <col min="14594" max="14594" width="78.140625" style="159" customWidth="1"/>
    <col min="14595" max="14595" width="0" style="159" hidden="1" customWidth="1"/>
    <col min="14596" max="14596" width="23.7109375" style="159" customWidth="1"/>
    <col min="14597" max="14597" width="24.7109375" style="159" customWidth="1"/>
    <col min="14598" max="14598" width="27.28515625" style="159" customWidth="1"/>
    <col min="14599" max="14848" width="9.140625" style="159"/>
    <col min="14849" max="14849" width="10.5703125" style="159" customWidth="1"/>
    <col min="14850" max="14850" width="78.140625" style="159" customWidth="1"/>
    <col min="14851" max="14851" width="0" style="159" hidden="1" customWidth="1"/>
    <col min="14852" max="14852" width="23.7109375" style="159" customWidth="1"/>
    <col min="14853" max="14853" width="24.7109375" style="159" customWidth="1"/>
    <col min="14854" max="14854" width="27.28515625" style="159" customWidth="1"/>
    <col min="14855" max="15104" width="9.140625" style="159"/>
    <col min="15105" max="15105" width="10.5703125" style="159" customWidth="1"/>
    <col min="15106" max="15106" width="78.140625" style="159" customWidth="1"/>
    <col min="15107" max="15107" width="0" style="159" hidden="1" customWidth="1"/>
    <col min="15108" max="15108" width="23.7109375" style="159" customWidth="1"/>
    <col min="15109" max="15109" width="24.7109375" style="159" customWidth="1"/>
    <col min="15110" max="15110" width="27.28515625" style="159" customWidth="1"/>
    <col min="15111" max="15360" width="9.140625" style="159"/>
    <col min="15361" max="15361" width="10.5703125" style="159" customWidth="1"/>
    <col min="15362" max="15362" width="78.140625" style="159" customWidth="1"/>
    <col min="15363" max="15363" width="0" style="159" hidden="1" customWidth="1"/>
    <col min="15364" max="15364" width="23.7109375" style="159" customWidth="1"/>
    <col min="15365" max="15365" width="24.7109375" style="159" customWidth="1"/>
    <col min="15366" max="15366" width="27.28515625" style="159" customWidth="1"/>
    <col min="15367" max="15616" width="9.140625" style="159"/>
    <col min="15617" max="15617" width="10.5703125" style="159" customWidth="1"/>
    <col min="15618" max="15618" width="78.140625" style="159" customWidth="1"/>
    <col min="15619" max="15619" width="0" style="159" hidden="1" customWidth="1"/>
    <col min="15620" max="15620" width="23.7109375" style="159" customWidth="1"/>
    <col min="15621" max="15621" width="24.7109375" style="159" customWidth="1"/>
    <col min="15622" max="15622" width="27.28515625" style="159" customWidth="1"/>
    <col min="15623" max="15872" width="9.140625" style="159"/>
    <col min="15873" max="15873" width="10.5703125" style="159" customWidth="1"/>
    <col min="15874" max="15874" width="78.140625" style="159" customWidth="1"/>
    <col min="15875" max="15875" width="0" style="159" hidden="1" customWidth="1"/>
    <col min="15876" max="15876" width="23.7109375" style="159" customWidth="1"/>
    <col min="15877" max="15877" width="24.7109375" style="159" customWidth="1"/>
    <col min="15878" max="15878" width="27.28515625" style="159" customWidth="1"/>
    <col min="15879" max="16128" width="9.140625" style="159"/>
    <col min="16129" max="16129" width="10.5703125" style="159" customWidth="1"/>
    <col min="16130" max="16130" width="78.140625" style="159" customWidth="1"/>
    <col min="16131" max="16131" width="0" style="159" hidden="1" customWidth="1"/>
    <col min="16132" max="16132" width="23.7109375" style="159" customWidth="1"/>
    <col min="16133" max="16133" width="24.7109375" style="159" customWidth="1"/>
    <col min="16134" max="16134" width="27.28515625" style="159" customWidth="1"/>
    <col min="16135" max="16384" width="9.140625" style="159"/>
  </cols>
  <sheetData>
    <row r="1" spans="1:6" ht="18.75" x14ac:dyDescent="0.25">
      <c r="A1" s="260" t="s">
        <v>651</v>
      </c>
      <c r="B1" s="260"/>
      <c r="C1" s="260"/>
      <c r="D1" s="260"/>
      <c r="E1" s="260"/>
      <c r="F1" s="260"/>
    </row>
    <row r="2" spans="1:6" s="5" customFormat="1" ht="18.75" x14ac:dyDescent="0.3">
      <c r="A2" s="261" t="s">
        <v>652</v>
      </c>
      <c r="B2" s="261"/>
      <c r="D2" s="262"/>
      <c r="E2" s="262"/>
      <c r="F2" s="262"/>
    </row>
    <row r="3" spans="1:6" ht="16.5" customHeight="1" x14ac:dyDescent="0.25">
      <c r="A3" s="263" t="s">
        <v>653</v>
      </c>
      <c r="B3" s="263"/>
      <c r="C3" s="263"/>
      <c r="D3" s="263"/>
      <c r="E3" s="263"/>
      <c r="F3" s="263"/>
    </row>
    <row r="4" spans="1:6" ht="29.25" customHeight="1" x14ac:dyDescent="0.25">
      <c r="A4" s="259" t="s">
        <v>654</v>
      </c>
      <c r="B4" s="259"/>
      <c r="C4" s="259"/>
      <c r="D4" s="259"/>
      <c r="E4" s="259"/>
      <c r="F4" s="259"/>
    </row>
    <row r="5" spans="1:6" ht="8.1" customHeight="1" x14ac:dyDescent="0.25">
      <c r="A5" s="160"/>
      <c r="B5" s="160"/>
      <c r="C5" s="160"/>
      <c r="D5" s="160"/>
      <c r="E5" s="160"/>
      <c r="F5" s="160"/>
    </row>
    <row r="6" spans="1:6" s="164" customFormat="1" ht="56.25" x14ac:dyDescent="0.2">
      <c r="A6" s="161" t="s">
        <v>655</v>
      </c>
      <c r="B6" s="162" t="s">
        <v>460</v>
      </c>
      <c r="C6" s="162"/>
      <c r="D6" s="163" t="s">
        <v>656</v>
      </c>
      <c r="E6" s="163" t="s">
        <v>657</v>
      </c>
      <c r="F6" s="163" t="s">
        <v>658</v>
      </c>
    </row>
    <row r="7" spans="1:6" ht="18.75" x14ac:dyDescent="0.25">
      <c r="A7" s="165" t="s">
        <v>457</v>
      </c>
      <c r="B7" s="166" t="s">
        <v>659</v>
      </c>
      <c r="C7" s="167"/>
      <c r="D7" s="168"/>
      <c r="E7" s="168"/>
      <c r="F7" s="168"/>
    </row>
    <row r="8" spans="1:6" ht="18.75" x14ac:dyDescent="0.25">
      <c r="A8" s="169" t="s">
        <v>660</v>
      </c>
      <c r="B8" s="170" t="s">
        <v>661</v>
      </c>
      <c r="C8" s="171"/>
      <c r="D8" s="172"/>
      <c r="E8" s="172"/>
      <c r="F8" s="172"/>
    </row>
    <row r="9" spans="1:6" ht="18.75" x14ac:dyDescent="0.25">
      <c r="A9" s="165" t="s">
        <v>251</v>
      </c>
      <c r="B9" s="166" t="s">
        <v>662</v>
      </c>
      <c r="C9" s="173"/>
      <c r="D9" s="174">
        <f>D10+D11</f>
        <v>256000</v>
      </c>
      <c r="E9" s="174">
        <f>E10+E11</f>
        <v>250100</v>
      </c>
      <c r="F9" s="174">
        <f>F10+F11</f>
        <v>262000</v>
      </c>
    </row>
    <row r="10" spans="1:6" ht="18.75" x14ac:dyDescent="0.25">
      <c r="A10" s="169" t="s">
        <v>663</v>
      </c>
      <c r="B10" s="170" t="s">
        <v>268</v>
      </c>
      <c r="C10" s="171"/>
      <c r="D10" s="172">
        <v>6000</v>
      </c>
      <c r="E10" s="172">
        <v>10000</v>
      </c>
      <c r="F10" s="172">
        <v>22000</v>
      </c>
    </row>
    <row r="11" spans="1:6" ht="18.75" x14ac:dyDescent="0.25">
      <c r="A11" s="169" t="s">
        <v>249</v>
      </c>
      <c r="B11" s="170" t="s">
        <v>664</v>
      </c>
      <c r="C11" s="171"/>
      <c r="D11" s="172">
        <v>250000</v>
      </c>
      <c r="E11" s="172">
        <v>240100</v>
      </c>
      <c r="F11" s="172">
        <v>240000</v>
      </c>
    </row>
    <row r="12" spans="1:6" ht="18.75" x14ac:dyDescent="0.25">
      <c r="A12" s="165" t="s">
        <v>148</v>
      </c>
      <c r="B12" s="166" t="s">
        <v>665</v>
      </c>
      <c r="C12" s="167"/>
      <c r="D12" s="174">
        <f>D13+D14+D15+D16+D17+D18</f>
        <v>1344000</v>
      </c>
      <c r="E12" s="174">
        <f>E13+E14+E15+E16+E17+E18</f>
        <v>1906000</v>
      </c>
      <c r="F12" s="174">
        <f>F13+F14+F15+F16+F17+F18</f>
        <v>1129500</v>
      </c>
    </row>
    <row r="13" spans="1:6" ht="18.75" x14ac:dyDescent="0.25">
      <c r="A13" s="169" t="s">
        <v>146</v>
      </c>
      <c r="B13" s="170" t="s">
        <v>666</v>
      </c>
      <c r="C13" s="175"/>
      <c r="D13" s="172"/>
      <c r="E13" s="172"/>
      <c r="F13" s="172"/>
    </row>
    <row r="14" spans="1:6" ht="18.75" x14ac:dyDescent="0.25">
      <c r="A14" s="169" t="s">
        <v>667</v>
      </c>
      <c r="B14" s="170" t="s">
        <v>666</v>
      </c>
      <c r="C14" s="175"/>
      <c r="D14" s="172">
        <v>27000</v>
      </c>
      <c r="E14" s="172">
        <v>25000</v>
      </c>
      <c r="F14" s="172">
        <v>1000</v>
      </c>
    </row>
    <row r="15" spans="1:6" ht="18.75" x14ac:dyDescent="0.25">
      <c r="A15" s="169" t="s">
        <v>138</v>
      </c>
      <c r="B15" s="170" t="s">
        <v>668</v>
      </c>
      <c r="C15" s="175"/>
      <c r="D15" s="172">
        <v>7000</v>
      </c>
      <c r="E15" s="172">
        <v>6000</v>
      </c>
      <c r="F15" s="172">
        <v>1500</v>
      </c>
    </row>
    <row r="16" spans="1:6" ht="18.75" x14ac:dyDescent="0.25">
      <c r="A16" s="169" t="s">
        <v>669</v>
      </c>
      <c r="B16" s="170" t="s">
        <v>670</v>
      </c>
      <c r="C16" s="176"/>
      <c r="D16" s="172">
        <v>190000</v>
      </c>
      <c r="E16" s="172">
        <v>160000</v>
      </c>
      <c r="F16" s="172">
        <v>24000</v>
      </c>
    </row>
    <row r="17" spans="1:6" ht="37.5" x14ac:dyDescent="0.25">
      <c r="A17" s="169" t="s">
        <v>671</v>
      </c>
      <c r="B17" s="170" t="s">
        <v>672</v>
      </c>
      <c r="C17" s="171"/>
      <c r="D17" s="172">
        <v>20000</v>
      </c>
      <c r="E17" s="172"/>
      <c r="F17" s="172">
        <v>15000</v>
      </c>
    </row>
    <row r="18" spans="1:6" ht="18.75" x14ac:dyDescent="0.25">
      <c r="A18" s="169" t="s">
        <v>673</v>
      </c>
      <c r="B18" s="170" t="s">
        <v>674</v>
      </c>
      <c r="C18" s="171"/>
      <c r="D18" s="172">
        <v>1100000</v>
      </c>
      <c r="E18" s="172">
        <v>1715000</v>
      </c>
      <c r="F18" s="172">
        <v>1088000</v>
      </c>
    </row>
    <row r="19" spans="1:6" ht="18.75" x14ac:dyDescent="0.25">
      <c r="A19" s="165" t="s">
        <v>675</v>
      </c>
      <c r="B19" s="166" t="s">
        <v>676</v>
      </c>
      <c r="C19" s="173"/>
      <c r="D19" s="174">
        <f>D20</f>
        <v>204000</v>
      </c>
      <c r="E19" s="174">
        <f>E20</f>
        <v>130200</v>
      </c>
      <c r="F19" s="174">
        <f>F20</f>
        <v>42000</v>
      </c>
    </row>
    <row r="20" spans="1:6" ht="18.75" x14ac:dyDescent="0.25">
      <c r="A20" s="169" t="s">
        <v>677</v>
      </c>
      <c r="B20" s="170" t="s">
        <v>678</v>
      </c>
      <c r="C20" s="171"/>
      <c r="D20" s="172">
        <v>204000</v>
      </c>
      <c r="E20" s="172">
        <v>130200</v>
      </c>
      <c r="F20" s="172">
        <v>42000</v>
      </c>
    </row>
    <row r="21" spans="1:6" ht="18.75" x14ac:dyDescent="0.25">
      <c r="A21" s="165" t="s">
        <v>679</v>
      </c>
      <c r="B21" s="166" t="s">
        <v>680</v>
      </c>
      <c r="C21" s="173"/>
      <c r="D21" s="174">
        <f>D22+D23+D24+D25+D26</f>
        <v>16000350</v>
      </c>
      <c r="E21" s="174">
        <f>E22+E23+E24+E25+E26</f>
        <v>19561115</v>
      </c>
      <c r="F21" s="174">
        <f>F22+F23+F24+F25+F26</f>
        <v>8836937</v>
      </c>
    </row>
    <row r="22" spans="1:6" ht="18.75" x14ac:dyDescent="0.25">
      <c r="A22" s="169" t="s">
        <v>681</v>
      </c>
      <c r="B22" s="170" t="s">
        <v>682</v>
      </c>
      <c r="C22" s="171"/>
      <c r="D22" s="172">
        <v>11750</v>
      </c>
      <c r="E22" s="172">
        <v>10000</v>
      </c>
      <c r="F22" s="172">
        <v>1750</v>
      </c>
    </row>
    <row r="23" spans="1:6" ht="18.75" x14ac:dyDescent="0.25">
      <c r="A23" s="169" t="s">
        <v>683</v>
      </c>
      <c r="B23" s="170" t="s">
        <v>684</v>
      </c>
      <c r="C23" s="171"/>
      <c r="D23" s="172">
        <v>4484300</v>
      </c>
      <c r="E23" s="172">
        <v>5748000</v>
      </c>
      <c r="F23" s="172">
        <v>2992687</v>
      </c>
    </row>
    <row r="24" spans="1:6" ht="18.75" x14ac:dyDescent="0.25">
      <c r="A24" s="169" t="s">
        <v>685</v>
      </c>
      <c r="B24" s="170" t="s">
        <v>686</v>
      </c>
      <c r="C24" s="175"/>
      <c r="D24" s="172">
        <v>300</v>
      </c>
      <c r="E24" s="172">
        <v>300</v>
      </c>
      <c r="F24" s="172"/>
    </row>
    <row r="25" spans="1:6" ht="18.75" x14ac:dyDescent="0.25">
      <c r="A25" s="169" t="s">
        <v>687</v>
      </c>
      <c r="B25" s="170" t="s">
        <v>688</v>
      </c>
      <c r="C25" s="175"/>
      <c r="D25" s="172">
        <v>21000</v>
      </c>
      <c r="E25" s="172">
        <v>21000</v>
      </c>
      <c r="F25" s="172">
        <v>12500</v>
      </c>
    </row>
    <row r="26" spans="1:6" ht="18.75" x14ac:dyDescent="0.25">
      <c r="A26" s="169" t="s">
        <v>689</v>
      </c>
      <c r="B26" s="170" t="s">
        <v>690</v>
      </c>
      <c r="C26" s="175"/>
      <c r="D26" s="172">
        <v>11483000</v>
      </c>
      <c r="E26" s="172">
        <v>13781815</v>
      </c>
      <c r="F26" s="172">
        <v>5830000</v>
      </c>
    </row>
    <row r="27" spans="1:6" ht="18.75" x14ac:dyDescent="0.25">
      <c r="A27" s="177" t="s">
        <v>691</v>
      </c>
      <c r="B27" s="166" t="s">
        <v>692</v>
      </c>
      <c r="C27" s="173"/>
      <c r="D27" s="174">
        <f>D28</f>
        <v>4400000</v>
      </c>
      <c r="E27" s="174">
        <f>E28</f>
        <v>4895900</v>
      </c>
      <c r="F27" s="174">
        <f>F28</f>
        <v>1500000</v>
      </c>
    </row>
    <row r="28" spans="1:6" ht="18.75" x14ac:dyDescent="0.25">
      <c r="A28" s="169" t="s">
        <v>693</v>
      </c>
      <c r="B28" s="170" t="s">
        <v>694</v>
      </c>
      <c r="C28" s="171"/>
      <c r="D28" s="172">
        <v>4400000</v>
      </c>
      <c r="E28" s="172">
        <v>4895900</v>
      </c>
      <c r="F28" s="172">
        <v>1500000</v>
      </c>
    </row>
    <row r="29" spans="1:6" ht="18.75" x14ac:dyDescent="0.25">
      <c r="A29" s="165" t="s">
        <v>43</v>
      </c>
      <c r="B29" s="166" t="s">
        <v>695</v>
      </c>
      <c r="C29" s="173"/>
      <c r="D29" s="174">
        <f>D30+D31</f>
        <v>4020000</v>
      </c>
      <c r="E29" s="174">
        <f>E30+E31</f>
        <v>160000000</v>
      </c>
      <c r="F29" s="174">
        <f>F30+F31</f>
        <v>85761785.010000005</v>
      </c>
    </row>
    <row r="30" spans="1:6" ht="37.5" x14ac:dyDescent="0.25">
      <c r="A30" s="178" t="s">
        <v>41</v>
      </c>
      <c r="B30" s="170" t="s">
        <v>696</v>
      </c>
      <c r="C30" s="171"/>
      <c r="D30" s="172">
        <v>4000000</v>
      </c>
      <c r="E30" s="172">
        <v>159000000</v>
      </c>
      <c r="F30" s="172">
        <v>85761785.010000005</v>
      </c>
    </row>
    <row r="31" spans="1:6" ht="18.75" x14ac:dyDescent="0.25">
      <c r="A31" s="169" t="s">
        <v>9</v>
      </c>
      <c r="B31" s="170" t="s">
        <v>697</v>
      </c>
      <c r="C31" s="171"/>
      <c r="D31" s="172">
        <v>20000</v>
      </c>
      <c r="E31" s="172">
        <v>1000000</v>
      </c>
      <c r="F31" s="172">
        <v>0</v>
      </c>
    </row>
    <row r="32" spans="1:6" ht="36.75" customHeight="1" x14ac:dyDescent="0.25">
      <c r="A32" s="179"/>
      <c r="B32" s="8" t="s">
        <v>698</v>
      </c>
      <c r="C32" s="180"/>
      <c r="D32" s="181">
        <f>D29+D27+D21+D19+D12+D9+D7</f>
        <v>26224350</v>
      </c>
      <c r="E32" s="181">
        <f>E29+E27+E21+E19+E12+E9+E7</f>
        <v>186743315</v>
      </c>
      <c r="F32" s="181">
        <f>F29+F27+F21+F19+F12+F9+F7</f>
        <v>97532222.010000005</v>
      </c>
    </row>
    <row r="33" spans="1:6" ht="30" customHeight="1" x14ac:dyDescent="0.25">
      <c r="A33" s="182"/>
      <c r="B33" s="117"/>
      <c r="C33" s="183"/>
      <c r="D33" s="184"/>
      <c r="E33" s="184"/>
      <c r="F33" s="184"/>
    </row>
    <row r="34" spans="1:6" ht="36" customHeight="1" x14ac:dyDescent="0.25">
      <c r="A34" s="259" t="s">
        <v>699</v>
      </c>
      <c r="B34" s="259"/>
      <c r="C34" s="259"/>
      <c r="D34" s="259"/>
      <c r="E34" s="259"/>
      <c r="F34" s="259"/>
    </row>
    <row r="35" spans="1:6" ht="50.25" customHeight="1" x14ac:dyDescent="0.25">
      <c r="A35" s="161" t="s">
        <v>461</v>
      </c>
      <c r="B35" s="162" t="s">
        <v>460</v>
      </c>
      <c r="D35" s="163" t="s">
        <v>656</v>
      </c>
      <c r="E35" s="163" t="s">
        <v>657</v>
      </c>
      <c r="F35" s="163" t="s">
        <v>658</v>
      </c>
    </row>
    <row r="36" spans="1:6" ht="18.75" x14ac:dyDescent="0.25">
      <c r="A36" s="185" t="s">
        <v>457</v>
      </c>
      <c r="B36" s="186" t="s">
        <v>456</v>
      </c>
      <c r="D36" s="187">
        <f>D37+D38+D39+D40+D41+D42+D43</f>
        <v>13932000</v>
      </c>
      <c r="E36" s="187">
        <f>E37+E38+E39+E40+E41+E42+E43</f>
        <v>16198215</v>
      </c>
      <c r="F36" s="187">
        <f>F37+F38+F39+F40+F41+F42+F43</f>
        <v>8373045.4799999995</v>
      </c>
    </row>
    <row r="37" spans="1:6" ht="20.100000000000001" customHeight="1" x14ac:dyDescent="0.25">
      <c r="A37" s="188" t="s">
        <v>455</v>
      </c>
      <c r="B37" s="170" t="s">
        <v>700</v>
      </c>
      <c r="D37" s="189">
        <v>6589000</v>
      </c>
      <c r="E37" s="189">
        <v>6518000</v>
      </c>
      <c r="F37" s="189">
        <v>4534563.13</v>
      </c>
    </row>
    <row r="38" spans="1:6" ht="20.100000000000001" customHeight="1" x14ac:dyDescent="0.25">
      <c r="A38" s="188" t="s">
        <v>429</v>
      </c>
      <c r="B38" s="170" t="s">
        <v>701</v>
      </c>
      <c r="D38" s="189">
        <v>773380</v>
      </c>
      <c r="E38" s="189">
        <v>832200</v>
      </c>
      <c r="F38" s="189">
        <v>14435.55</v>
      </c>
    </row>
    <row r="39" spans="1:6" ht="56.25" x14ac:dyDescent="0.25">
      <c r="A39" s="188" t="s">
        <v>407</v>
      </c>
      <c r="B39" s="25" t="s">
        <v>702</v>
      </c>
      <c r="D39" s="190">
        <v>1600000</v>
      </c>
      <c r="E39" s="190">
        <v>1710000</v>
      </c>
      <c r="F39" s="190">
        <v>1100416.5900000001</v>
      </c>
    </row>
    <row r="40" spans="1:6" ht="20.100000000000001" customHeight="1" x14ac:dyDescent="0.25">
      <c r="A40" s="188" t="s">
        <v>394</v>
      </c>
      <c r="B40" s="25" t="s">
        <v>703</v>
      </c>
      <c r="D40" s="190">
        <v>245000</v>
      </c>
      <c r="E40" s="190">
        <v>423000</v>
      </c>
      <c r="F40" s="190">
        <v>199244.78</v>
      </c>
    </row>
    <row r="41" spans="1:6" ht="20.100000000000001" customHeight="1" x14ac:dyDescent="0.25">
      <c r="A41" s="188" t="s">
        <v>386</v>
      </c>
      <c r="B41" s="25" t="s">
        <v>704</v>
      </c>
      <c r="D41" s="190">
        <v>441950</v>
      </c>
      <c r="E41" s="190">
        <v>560500</v>
      </c>
      <c r="F41" s="190">
        <v>62676.56</v>
      </c>
    </row>
    <row r="42" spans="1:6" ht="20.100000000000001" customHeight="1" x14ac:dyDescent="0.25">
      <c r="A42" s="188" t="s">
        <v>348</v>
      </c>
      <c r="B42" s="25" t="s">
        <v>705</v>
      </c>
      <c r="D42" s="190">
        <v>3852670</v>
      </c>
      <c r="E42" s="190">
        <v>5591500</v>
      </c>
      <c r="F42" s="190">
        <v>2354682.9500000002</v>
      </c>
    </row>
    <row r="43" spans="1:6" ht="20.100000000000001" customHeight="1" x14ac:dyDescent="0.25">
      <c r="A43" s="188" t="s">
        <v>272</v>
      </c>
      <c r="B43" s="25" t="s">
        <v>706</v>
      </c>
      <c r="D43" s="190">
        <v>430000</v>
      </c>
      <c r="E43" s="190">
        <v>563015</v>
      </c>
      <c r="F43" s="190">
        <v>107025.92</v>
      </c>
    </row>
    <row r="44" spans="1:6" ht="18.75" x14ac:dyDescent="0.25">
      <c r="A44" s="191" t="s">
        <v>251</v>
      </c>
      <c r="B44" s="192" t="s">
        <v>250</v>
      </c>
      <c r="D44" s="193">
        <f>D45+D46+D47+D48+D49+D50</f>
        <v>205800</v>
      </c>
      <c r="E44" s="193">
        <f>E45+E46+E47+E48+E49+E50</f>
        <v>420000</v>
      </c>
      <c r="F44" s="193">
        <f>F45+F46+F47+F48+F49+F50</f>
        <v>61936.71</v>
      </c>
    </row>
    <row r="45" spans="1:6" ht="37.5" x14ac:dyDescent="0.25">
      <c r="A45" s="169" t="s">
        <v>249</v>
      </c>
      <c r="B45" s="25" t="s">
        <v>707</v>
      </c>
      <c r="D45" s="194">
        <v>68400</v>
      </c>
      <c r="E45" s="194">
        <v>116500</v>
      </c>
      <c r="F45" s="194">
        <v>6814.44</v>
      </c>
    </row>
    <row r="46" spans="1:6" ht="20.100000000000001" customHeight="1" x14ac:dyDescent="0.25">
      <c r="A46" s="188" t="s">
        <v>231</v>
      </c>
      <c r="B46" s="25" t="s">
        <v>708</v>
      </c>
      <c r="D46" s="195">
        <v>6000</v>
      </c>
      <c r="E46" s="195">
        <v>10000</v>
      </c>
      <c r="F46" s="195">
        <v>3708.25</v>
      </c>
    </row>
    <row r="47" spans="1:6" ht="37.5" x14ac:dyDescent="0.25">
      <c r="A47" s="188" t="s">
        <v>223</v>
      </c>
      <c r="B47" s="25" t="s">
        <v>709</v>
      </c>
      <c r="D47" s="189">
        <v>25700</v>
      </c>
      <c r="E47" s="189">
        <v>55000</v>
      </c>
      <c r="F47" s="189">
        <v>2246.17</v>
      </c>
    </row>
    <row r="48" spans="1:6" ht="20.100000000000001" customHeight="1" x14ac:dyDescent="0.25">
      <c r="A48" s="188" t="s">
        <v>210</v>
      </c>
      <c r="B48" s="25" t="s">
        <v>710</v>
      </c>
      <c r="D48" s="190">
        <v>1000</v>
      </c>
      <c r="E48" s="190">
        <v>1000</v>
      </c>
      <c r="F48" s="190">
        <v>0</v>
      </c>
    </row>
    <row r="49" spans="1:6" ht="37.5" x14ac:dyDescent="0.25">
      <c r="A49" s="188" t="s">
        <v>204</v>
      </c>
      <c r="B49" s="25" t="s">
        <v>711</v>
      </c>
      <c r="D49" s="195">
        <v>52700</v>
      </c>
      <c r="E49" s="195">
        <v>78500</v>
      </c>
      <c r="F49" s="195">
        <v>7779.38</v>
      </c>
    </row>
    <row r="50" spans="1:6" ht="20.100000000000001" customHeight="1" x14ac:dyDescent="0.25">
      <c r="A50" s="188" t="s">
        <v>187</v>
      </c>
      <c r="B50" s="25" t="s">
        <v>712</v>
      </c>
      <c r="D50" s="190">
        <v>52000</v>
      </c>
      <c r="E50" s="190">
        <v>159000</v>
      </c>
      <c r="F50" s="190">
        <v>41388.47</v>
      </c>
    </row>
    <row r="51" spans="1:6" ht="18.75" x14ac:dyDescent="0.25">
      <c r="A51" s="191" t="s">
        <v>178</v>
      </c>
      <c r="B51" s="192" t="s">
        <v>177</v>
      </c>
      <c r="D51" s="193">
        <f>D52+D53+D54</f>
        <v>1994000</v>
      </c>
      <c r="E51" s="193">
        <f>E52+E53+E54</f>
        <v>2400000</v>
      </c>
      <c r="F51" s="193">
        <f>F52+F53+F54</f>
        <v>1069175.6599999999</v>
      </c>
    </row>
    <row r="52" spans="1:6" ht="37.5" x14ac:dyDescent="0.25">
      <c r="A52" s="188" t="s">
        <v>176</v>
      </c>
      <c r="B52" s="25" t="s">
        <v>713</v>
      </c>
      <c r="D52" s="190">
        <v>550000</v>
      </c>
      <c r="E52" s="190">
        <v>25000</v>
      </c>
      <c r="F52" s="190">
        <v>14246.11</v>
      </c>
    </row>
    <row r="53" spans="1:6" ht="37.5" x14ac:dyDescent="0.25">
      <c r="A53" s="188" t="s">
        <v>169</v>
      </c>
      <c r="B53" s="25" t="s">
        <v>713</v>
      </c>
      <c r="D53" s="195">
        <v>1080000</v>
      </c>
      <c r="E53" s="195">
        <v>2000000</v>
      </c>
      <c r="F53" s="195">
        <v>922600</v>
      </c>
    </row>
    <row r="54" spans="1:6" ht="37.5" x14ac:dyDescent="0.25">
      <c r="A54" s="188" t="s">
        <v>162</v>
      </c>
      <c r="B54" s="25" t="s">
        <v>714</v>
      </c>
      <c r="D54" s="190">
        <v>364000</v>
      </c>
      <c r="E54" s="190">
        <v>375000</v>
      </c>
      <c r="F54" s="190">
        <v>132329.54999999999</v>
      </c>
    </row>
    <row r="55" spans="1:6" ht="37.5" x14ac:dyDescent="0.25">
      <c r="A55" s="191" t="s">
        <v>148</v>
      </c>
      <c r="B55" s="192" t="s">
        <v>147</v>
      </c>
      <c r="D55" s="193">
        <f>D56+D57</f>
        <v>4685300</v>
      </c>
      <c r="E55" s="193">
        <f>E56+E57</f>
        <v>5948000</v>
      </c>
      <c r="F55" s="193">
        <f>F56+F57</f>
        <v>3310912.19</v>
      </c>
    </row>
    <row r="56" spans="1:6" ht="20.100000000000001" customHeight="1" x14ac:dyDescent="0.25">
      <c r="A56" s="188" t="s">
        <v>146</v>
      </c>
      <c r="B56" s="25" t="s">
        <v>715</v>
      </c>
      <c r="D56" s="190">
        <v>201000</v>
      </c>
      <c r="E56" s="190">
        <v>200000</v>
      </c>
      <c r="F56" s="190">
        <v>22994.15</v>
      </c>
    </row>
    <row r="57" spans="1:6" ht="20.100000000000001" customHeight="1" x14ac:dyDescent="0.25">
      <c r="A57" s="188" t="s">
        <v>138</v>
      </c>
      <c r="B57" s="25" t="s">
        <v>716</v>
      </c>
      <c r="D57" s="190">
        <v>4484300</v>
      </c>
      <c r="E57" s="190">
        <v>5748000</v>
      </c>
      <c r="F57" s="190">
        <v>3287918.04</v>
      </c>
    </row>
    <row r="58" spans="1:6" ht="18.75" x14ac:dyDescent="0.25">
      <c r="A58" s="191" t="s">
        <v>84</v>
      </c>
      <c r="B58" s="192" t="s">
        <v>83</v>
      </c>
      <c r="D58" s="196">
        <f>D59</f>
        <v>160000</v>
      </c>
      <c r="E58" s="196">
        <f>E59</f>
        <v>297000</v>
      </c>
      <c r="F58" s="196">
        <f>F59</f>
        <v>70880.94</v>
      </c>
    </row>
    <row r="59" spans="1:6" ht="20.100000000000001" customHeight="1" x14ac:dyDescent="0.25">
      <c r="A59" s="188" t="s">
        <v>82</v>
      </c>
      <c r="B59" s="25" t="s">
        <v>717</v>
      </c>
      <c r="D59" s="195">
        <v>160000</v>
      </c>
      <c r="E59" s="195">
        <v>297000</v>
      </c>
      <c r="F59" s="195">
        <v>70880.94</v>
      </c>
    </row>
    <row r="60" spans="1:6" ht="18.75" x14ac:dyDescent="0.25">
      <c r="A60" s="191" t="s">
        <v>68</v>
      </c>
      <c r="B60" s="192" t="s">
        <v>67</v>
      </c>
      <c r="D60" s="193">
        <f>D61</f>
        <v>555000</v>
      </c>
      <c r="E60" s="193">
        <f>E61</f>
        <v>445100</v>
      </c>
      <c r="F60" s="193">
        <f>F61</f>
        <v>84329.2</v>
      </c>
    </row>
    <row r="61" spans="1:6" ht="20.100000000000001" customHeight="1" x14ac:dyDescent="0.25">
      <c r="A61" s="188" t="s">
        <v>66</v>
      </c>
      <c r="B61" s="25" t="s">
        <v>718</v>
      </c>
      <c r="D61" s="190">
        <v>555000</v>
      </c>
      <c r="E61" s="190">
        <v>445100</v>
      </c>
      <c r="F61" s="190">
        <v>84329.2</v>
      </c>
    </row>
    <row r="62" spans="1:6" ht="18.75" x14ac:dyDescent="0.25">
      <c r="A62" s="191" t="s">
        <v>43</v>
      </c>
      <c r="B62" s="197" t="s">
        <v>42</v>
      </c>
      <c r="D62" s="193">
        <f>D63+D64+D65+D66</f>
        <v>4692250</v>
      </c>
      <c r="E62" s="193">
        <f>E64+E65+E66</f>
        <v>161035000</v>
      </c>
      <c r="F62" s="193">
        <f>F64+F65+F66</f>
        <v>86441387.950000003</v>
      </c>
    </row>
    <row r="63" spans="1:6" s="200" customFormat="1" ht="18.75" x14ac:dyDescent="0.25">
      <c r="A63" s="198" t="s">
        <v>719</v>
      </c>
      <c r="B63" s="32" t="s">
        <v>37</v>
      </c>
      <c r="C63" s="159"/>
      <c r="D63" s="199">
        <v>200000</v>
      </c>
      <c r="E63" s="199">
        <v>0</v>
      </c>
      <c r="F63" s="199">
        <v>0</v>
      </c>
    </row>
    <row r="64" spans="1:6" ht="37.5" x14ac:dyDescent="0.25">
      <c r="A64" s="198" t="s">
        <v>41</v>
      </c>
      <c r="B64" s="32" t="s">
        <v>720</v>
      </c>
      <c r="D64" s="199">
        <v>4000000</v>
      </c>
      <c r="E64" s="199">
        <v>159000000</v>
      </c>
      <c r="F64" s="199">
        <v>85761785.010000005</v>
      </c>
    </row>
    <row r="65" spans="1:6" ht="20.100000000000001" customHeight="1" x14ac:dyDescent="0.25">
      <c r="A65" s="188" t="s">
        <v>31</v>
      </c>
      <c r="B65" s="55" t="s">
        <v>721</v>
      </c>
      <c r="D65" s="190">
        <v>292100</v>
      </c>
      <c r="E65" s="190">
        <v>1035000</v>
      </c>
      <c r="F65" s="190">
        <v>244378.63</v>
      </c>
    </row>
    <row r="66" spans="1:6" ht="20.100000000000001" customHeight="1" x14ac:dyDescent="0.25">
      <c r="A66" s="188" t="s">
        <v>9</v>
      </c>
      <c r="B66" s="55" t="s">
        <v>722</v>
      </c>
      <c r="D66" s="189">
        <v>200150</v>
      </c>
      <c r="E66" s="189">
        <v>1000000</v>
      </c>
      <c r="F66" s="189">
        <v>435224.31</v>
      </c>
    </row>
    <row r="67" spans="1:6" ht="39" customHeight="1" x14ac:dyDescent="0.25">
      <c r="A67" s="201"/>
      <c r="B67" s="8" t="s">
        <v>0</v>
      </c>
      <c r="D67" s="181">
        <f>D62+D60+D58+D55+D51+D44+D36</f>
        <v>26224350</v>
      </c>
      <c r="E67" s="181">
        <f>E62+E60+E58+E55+E51+E44+E36</f>
        <v>186743315</v>
      </c>
      <c r="F67" s="181">
        <f>F62+F60+F58+F55+F51+F44+F36</f>
        <v>99411668.129999995</v>
      </c>
    </row>
  </sheetData>
  <mergeCells count="6">
    <mergeCell ref="A34:F34"/>
    <mergeCell ref="A1:F1"/>
    <mergeCell ref="A2:B2"/>
    <mergeCell ref="D2:F2"/>
    <mergeCell ref="A3:F3"/>
    <mergeCell ref="A4:F4"/>
  </mergeCells>
  <printOptions horizontalCentered="1"/>
  <pageMargins left="0.55118110236220474" right="0.55118110236220474" top="0.86614173228346458" bottom="0.86614173228346458" header="0.51181102362204722" footer="0.51181102362204722"/>
  <pageSetup paperSize="9" scale="83" fitToHeight="0" orientation="landscape" horizontalDpi="4294967295" verticalDpi="4294967295"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ΕΞΩΦΥΛΛΟ</vt:lpstr>
      <vt:lpstr>ΕΣΟΔΩΝ</vt:lpstr>
      <vt:lpstr>ΕΞΟΔΑ 30.11.2015</vt:lpstr>
      <vt:lpstr>ΕΞΩΦΥΛΛΟ ΕΙΣΗΓΗΤΙΚΗΣ</vt:lpstr>
      <vt:lpstr>ΕΙΣΗΓΗΤΙΚΗ</vt:lpstr>
      <vt:lpstr>Συνοπτικός Πίνακας</vt:lpstr>
      <vt:lpstr>'ΕΞΟΔΑ 30.11.2015'!Print_Area</vt:lpstr>
      <vt:lpstr>'ΕΞΩΦΥΛΛΟ ΕΙΣΗΓΗΤΙΚΗΣ'!Print_Area</vt:lpstr>
      <vt:lpstr>ΕΣΟΔΩΝ!Print_Area</vt:lpstr>
      <vt:lpstr>'ΕΞΟΔΑ 30.11.2015'!Print_Titles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ioanna</dc:creator>
  <cp:lastModifiedBy>aris</cp:lastModifiedBy>
  <cp:lastPrinted>2015-12-11T14:02:00Z</cp:lastPrinted>
  <dcterms:created xsi:type="dcterms:W3CDTF">2015-11-27T12:16:45Z</dcterms:created>
  <dcterms:modified xsi:type="dcterms:W3CDTF">2017-03-02T07:59:48Z</dcterms:modified>
</cp:coreProperties>
</file>